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5315" windowHeight="11310" tabRatio="881"/>
  </bookViews>
  <sheets>
    <sheet name="Název" sheetId="29" r:id="rId1"/>
    <sheet name="Obsah" sheetId="30" r:id="rId2"/>
    <sheet name="1" sheetId="68" r:id="rId3"/>
    <sheet name="2" sheetId="83" r:id="rId4"/>
    <sheet name="3" sheetId="111" r:id="rId5"/>
    <sheet name="4" sheetId="112" r:id="rId6"/>
    <sheet name="5" sheetId="113" r:id="rId7"/>
    <sheet name="6" sheetId="114" r:id="rId8"/>
    <sheet name="7" sheetId="115" r:id="rId9"/>
    <sheet name="8" sheetId="116" r:id="rId10"/>
    <sheet name="9" sheetId="1" r:id="rId11"/>
    <sheet name="10" sheetId="16" r:id="rId12"/>
    <sheet name="11" sheetId="2" r:id="rId13"/>
    <sheet name="12a" sheetId="3" r:id="rId14"/>
    <sheet name="12b" sheetId="4" r:id="rId15"/>
    <sheet name="13" sheetId="5" r:id="rId16"/>
    <sheet name="14" sheetId="6" r:id="rId17"/>
    <sheet name="15" sheetId="7" r:id="rId18"/>
    <sheet name="16" sheetId="8" r:id="rId19"/>
    <sheet name="17" sheetId="32" r:id="rId20"/>
    <sheet name="18" sheetId="20" r:id="rId21"/>
    <sheet name="19" sheetId="34" r:id="rId22"/>
    <sheet name="20" sheetId="17" r:id="rId23"/>
    <sheet name="21" sheetId="82" r:id="rId24"/>
    <sheet name="22" sheetId="84" r:id="rId25"/>
    <sheet name="23" sheetId="85" r:id="rId26"/>
    <sheet name="24" sheetId="86" r:id="rId27"/>
    <sheet name="25+26" sheetId="87" r:id="rId28"/>
    <sheet name="Výstupy ISPV" sheetId="95" r:id="rId29"/>
    <sheet name="Obsah ISPV" sheetId="96" r:id="rId30"/>
    <sheet name="CR-M6p" sheetId="97" r:id="rId31"/>
    <sheet name="Graf" sheetId="98" r:id="rId32"/>
    <sheet name="CR-M6z" sheetId="99" r:id="rId33"/>
    <sheet name="CR-M2k_prum" sheetId="100" r:id="rId34"/>
    <sheet name="CR-M2k" sheetId="101" r:id="rId35"/>
    <sheet name="CR-M7.1z" sheetId="102" r:id="rId36"/>
    <sheet name="CR-M6k_prum" sheetId="103" r:id="rId37"/>
    <sheet name="CR-M6k" sheetId="104" r:id="rId38"/>
    <sheet name="CR-M6.1z" sheetId="105" r:id="rId39"/>
    <sheet name="CR-M8.1k prum" sheetId="106" r:id="rId40"/>
    <sheet name="CR-M8.1k" sheetId="107" r:id="rId41"/>
    <sheet name="CR-M5z+" sheetId="108" r:id="rId42"/>
    <sheet name="MZS-M11z" sheetId="109" r:id="rId43"/>
    <sheet name="MZS-M12z" sheetId="110" r:id="rId44"/>
  </sheets>
  <externalReferences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</externalReferences>
  <definedNames>
    <definedName name="___g1">[1]ka_VVZ!$A$4:$G$79</definedName>
    <definedName name="___Soc1" localSheetId="19">#REF!</definedName>
    <definedName name="___Soc1" localSheetId="20">#REF!</definedName>
    <definedName name="___Soc1">#REF!</definedName>
    <definedName name="___tab1" localSheetId="19">#REF!</definedName>
    <definedName name="___tab1" localSheetId="20">#REF!</definedName>
    <definedName name="___tab1">#REF!</definedName>
    <definedName name="__g1" localSheetId="2">[2]ka_VVZ!$A$4:$G$79</definedName>
    <definedName name="__g1" localSheetId="20">[3]ka_VVZ!$A$4:$G$79</definedName>
    <definedName name="__g1" localSheetId="28">[4]ka_VVZ!$A$4:$G$79</definedName>
    <definedName name="__g1">[3]ka_VVZ!$A$4:$G$79</definedName>
    <definedName name="__Soc1" localSheetId="2">#REF!</definedName>
    <definedName name="__Soc1" localSheetId="19">#REF!</definedName>
    <definedName name="__Soc1" localSheetId="20">#REF!</definedName>
    <definedName name="__Soc1" localSheetId="28">#REF!</definedName>
    <definedName name="__Soc1">#REF!</definedName>
    <definedName name="__tab1" localSheetId="2">#REF!</definedName>
    <definedName name="__tab1" localSheetId="19">#REF!</definedName>
    <definedName name="__tab1" localSheetId="20">#REF!</definedName>
    <definedName name="__tab1" localSheetId="28">#REF!</definedName>
    <definedName name="__tab1">#REF!</definedName>
    <definedName name="_1F" localSheetId="2" hidden="1">#REF!</definedName>
    <definedName name="_1F" localSheetId="19" hidden="1">#REF!</definedName>
    <definedName name="_1F" localSheetId="20" hidden="1">#REF!</definedName>
    <definedName name="_1F" hidden="1">#REF!</definedName>
    <definedName name="_2_0_F" localSheetId="2" hidden="1">#REF!</definedName>
    <definedName name="_2_0_F" localSheetId="19" hidden="1">#REF!</definedName>
    <definedName name="_2_0_F" localSheetId="28" hidden="1">#REF!</definedName>
    <definedName name="_2_0_F" hidden="1">#REF!</definedName>
    <definedName name="_3_0_F" localSheetId="2" hidden="1">#REF!</definedName>
    <definedName name="_3_0_F" localSheetId="19" hidden="1">#REF!</definedName>
    <definedName name="_3_0_F" hidden="1">#REF!</definedName>
    <definedName name="_3F" localSheetId="19" hidden="1">#REF!</definedName>
    <definedName name="_3F" hidden="1">#REF!</definedName>
    <definedName name="_4_0_F" localSheetId="19" hidden="1">#REF!</definedName>
    <definedName name="_4_0_F" hidden="1">#REF!</definedName>
    <definedName name="_6F" localSheetId="2" hidden="1">#REF!</definedName>
    <definedName name="_6F" localSheetId="19" hidden="1">#REF!</definedName>
    <definedName name="_6F" localSheetId="28" hidden="1">#REF!</definedName>
    <definedName name="_6F" hidden="1">#REF!</definedName>
    <definedName name="_g1" localSheetId="2">[2]ka_VVZ!$A$4:$G$79</definedName>
    <definedName name="_g1">[4]ka_VVZ!$A$4:$G$79</definedName>
    <definedName name="_Soc1" localSheetId="2">#REF!</definedName>
    <definedName name="_Soc1" localSheetId="19">#REF!</definedName>
    <definedName name="_Soc1" localSheetId="20">#REF!</definedName>
    <definedName name="_Soc1" localSheetId="28">#REF!</definedName>
    <definedName name="_Soc1">#REF!</definedName>
    <definedName name="_tab1" localSheetId="2">#REF!</definedName>
    <definedName name="_tab1" localSheetId="19">#REF!</definedName>
    <definedName name="_tab1" localSheetId="20">#REF!</definedName>
    <definedName name="_tab1" localSheetId="28">#REF!</definedName>
    <definedName name="_tab1">#REF!</definedName>
    <definedName name="a" localSheetId="2">#REF!</definedName>
    <definedName name="a" localSheetId="19">#REF!</definedName>
    <definedName name="a" localSheetId="20">#REF!</definedName>
    <definedName name="a" localSheetId="28">#REF!</definedName>
    <definedName name="a">#REF!</definedName>
    <definedName name="aa" localSheetId="2">#REF!</definedName>
    <definedName name="aa" localSheetId="19">#REF!</definedName>
    <definedName name="aa" localSheetId="28">#REF!</definedName>
    <definedName name="aa">#REF!</definedName>
    <definedName name="aaa" localSheetId="2">#REF!</definedName>
    <definedName name="aaa" localSheetId="19">#REF!</definedName>
    <definedName name="aaa" localSheetId="28">#REF!</definedName>
    <definedName name="aaa">#REF!</definedName>
    <definedName name="bbb" localSheetId="19">#REF!</definedName>
    <definedName name="bbb">#REF!</definedName>
    <definedName name="BŘEZEN" localSheetId="2">#REF!</definedName>
    <definedName name="BŘEZEN" localSheetId="19">#REF!</definedName>
    <definedName name="BŘEZEN" localSheetId="28">#REF!</definedName>
    <definedName name="BŘEZEN">#REF!</definedName>
    <definedName name="Celkem" localSheetId="2">#REF!</definedName>
    <definedName name="Celkem" localSheetId="19">#REF!</definedName>
    <definedName name="Celkem" localSheetId="28">#REF!</definedName>
    <definedName name="Celkem">#REF!</definedName>
    <definedName name="Celkem1" localSheetId="2">#REF!</definedName>
    <definedName name="Celkem1" localSheetId="19">#REF!</definedName>
    <definedName name="Celkem1" localSheetId="28">#REF!</definedName>
    <definedName name="Celkem1">#REF!</definedName>
    <definedName name="ČERVEN" localSheetId="2">#REF!</definedName>
    <definedName name="ČERVEN" localSheetId="19">#REF!</definedName>
    <definedName name="ČERVEN" localSheetId="28">#REF!</definedName>
    <definedName name="ČERVEN">#REF!</definedName>
    <definedName name="Dávky" localSheetId="2">#REF!</definedName>
    <definedName name="Dávky" localSheetId="19">#REF!</definedName>
    <definedName name="Dávky" localSheetId="28">#REF!</definedName>
    <definedName name="Dávky">#REF!</definedName>
    <definedName name="Dítě1" localSheetId="2">#REF!</definedName>
    <definedName name="Dítě1" localSheetId="19">#REF!</definedName>
    <definedName name="Dítě1" localSheetId="28">#REF!</definedName>
    <definedName name="Dítě1">#REF!</definedName>
    <definedName name="DUBEN" localSheetId="2">#REF!</definedName>
    <definedName name="DUBEN" localSheetId="19">#REF!</definedName>
    <definedName name="DUBEN" localSheetId="28">#REF!</definedName>
    <definedName name="DUBEN">#REF!</definedName>
    <definedName name="k_VVZ_R" localSheetId="2">[2]ka_VVZ!$A$4:$G$79</definedName>
    <definedName name="k_VVZ_R" localSheetId="20">[5]ka_VVZ!$A$4:$G$79</definedName>
    <definedName name="k_VVZ_R" localSheetId="28">[4]ka_VVZ!$A$4:$G$79</definedName>
    <definedName name="k_VVZ_R">[5]ka_VVZ!$A$4:$G$79</definedName>
    <definedName name="Kdatu" localSheetId="2">[6]S_pocvys!$A$8</definedName>
    <definedName name="Kdatu" localSheetId="20">[7]S_pocvys!$A$8</definedName>
    <definedName name="Kdatu">[7]S_pocvys!$A$8</definedName>
    <definedName name="kl" localSheetId="19" hidden="1">#REF!</definedName>
    <definedName name="kl" localSheetId="20" hidden="1">#REF!</definedName>
    <definedName name="kl" localSheetId="28" hidden="1">#REF!</definedName>
    <definedName name="kl" hidden="1">#REF!</definedName>
    <definedName name="KVĚTEN" localSheetId="2">#REF!</definedName>
    <definedName name="KVĚTEN" localSheetId="19">#REF!</definedName>
    <definedName name="KVĚTEN" localSheetId="20">#REF!</definedName>
    <definedName name="KVĚTEN" localSheetId="28">#REF!</definedName>
    <definedName name="KVĚTEN">#REF!</definedName>
    <definedName name="LEDEN" localSheetId="2">#REF!</definedName>
    <definedName name="LEDEN" localSheetId="19">#REF!</definedName>
    <definedName name="LEDEN" localSheetId="20">#REF!</definedName>
    <definedName name="LEDEN" localSheetId="28">#REF!</definedName>
    <definedName name="LEDEN">#REF!</definedName>
    <definedName name="MAT" localSheetId="2">#REF!</definedName>
    <definedName name="MAT" localSheetId="19">#REF!</definedName>
    <definedName name="MAT" localSheetId="28">#REF!</definedName>
    <definedName name="MAT">#REF!</definedName>
    <definedName name="MATPO" localSheetId="2">#REF!</definedName>
    <definedName name="MATPO" localSheetId="19">#REF!</definedName>
    <definedName name="MATPO" localSheetId="28">#REF!</definedName>
    <definedName name="MATPO">#REF!</definedName>
    <definedName name="matpoj" localSheetId="2">#REF!</definedName>
    <definedName name="matpoj" localSheetId="19">#REF!</definedName>
    <definedName name="matpoj" localSheetId="28">#REF!</definedName>
    <definedName name="matpoj">#REF!</definedName>
    <definedName name="memmop" localSheetId="2">[8]KONSTRUKCE!#REF!</definedName>
    <definedName name="memmop" localSheetId="20">[9]KONSTRUKCE!#REF!</definedName>
    <definedName name="memmop">[9]KONSTRUKCE!#REF!</definedName>
    <definedName name="Mzad" localSheetId="2">[10]DIF_a!#REF!</definedName>
    <definedName name="Mzad" localSheetId="20">[11]DIF_a!#REF!</definedName>
    <definedName name="Mzad" localSheetId="28">[4]DIF_a!#REF!</definedName>
    <definedName name="Mzad">[11]DIF_a!#REF!</definedName>
    <definedName name="nad" localSheetId="2">#REF!</definedName>
    <definedName name="nad" localSheetId="19">#REF!</definedName>
    <definedName name="nad" localSheetId="20">#REF!</definedName>
    <definedName name="nad" localSheetId="8">#REF!</definedName>
    <definedName name="nad" localSheetId="41">#REF!</definedName>
    <definedName name="nad" localSheetId="40">#REF!</definedName>
    <definedName name="nad" localSheetId="42">#REF!</definedName>
    <definedName name="nad" localSheetId="43">#REF!</definedName>
    <definedName name="nad" localSheetId="28">#REF!</definedName>
    <definedName name="nad">#REF!</definedName>
    <definedName name="nemoc" localSheetId="2">[8]KONSTRUKCE!#REF!</definedName>
    <definedName name="nemoc" localSheetId="20">[9]KONSTRUKCE!#REF!</definedName>
    <definedName name="nemoc">[9]KONSTRUKCE!#REF!</definedName>
    <definedName name="obdobi" localSheetId="41">'[12]CR-M1z'!$C$1</definedName>
    <definedName name="obdobi" localSheetId="40">'[12]CR-M1z'!$C$1</definedName>
    <definedName name="obdobi" localSheetId="42">'[12]CR-M1z'!$C$1</definedName>
    <definedName name="obdobi" localSheetId="43">'[12]CR-M1z'!$C$1</definedName>
    <definedName name="obdobi">'[13]CR-M1z'!$A$1</definedName>
    <definedName name="_xlnm.Print_Area" localSheetId="2">'1'!$A$1:$E$41</definedName>
    <definedName name="_xlnm.Print_Area" localSheetId="13">'12a'!$A$1:$K$26</definedName>
    <definedName name="_xlnm.Print_Area" localSheetId="14">'12b'!$A$1:$J$25</definedName>
    <definedName name="_xlnm.Print_Area" localSheetId="15">'13'!$A$1:$O$24</definedName>
    <definedName name="_xlnm.Print_Area" localSheetId="19">'17'!$A$1:$D$24</definedName>
    <definedName name="_xlnm.Print_Area" localSheetId="20">'18'!$A$1:$H$32</definedName>
    <definedName name="_xlnm.Print_Area" localSheetId="22">'20'!$A$1:$M$28</definedName>
    <definedName name="_xlnm.Print_Area" localSheetId="27">'25+26'!$A$2:$F$46</definedName>
    <definedName name="_xlnm.Print_Area" localSheetId="10">'9'!$A$1:$G$24</definedName>
    <definedName name="_xlnm.Print_Area" localSheetId="34">'CR-M2k'!$A$1:$I$30</definedName>
    <definedName name="_xlnm.Print_Area" localSheetId="33">'CR-M2k_prum'!$A$1:$I$30</definedName>
    <definedName name="_xlnm.Print_Area" localSheetId="41">'CR-M5z+'!$A$1:$L$22</definedName>
    <definedName name="_xlnm.Print_Area" localSheetId="38">'CR-M6.1z'!$A$1:$J$31</definedName>
    <definedName name="_xlnm.Print_Area" localSheetId="37">'CR-M6k'!$A$1:$N$30</definedName>
    <definedName name="_xlnm.Print_Area" localSheetId="36">'CR-M6k_prum'!$A$1:$N$30</definedName>
    <definedName name="_xlnm.Print_Area" localSheetId="30">'CR-M6p'!$A$1:$AC$45</definedName>
    <definedName name="_xlnm.Print_Area" localSheetId="32">'CR-M6z'!$A$1:$K$30</definedName>
    <definedName name="_xlnm.Print_Area" localSheetId="35">'CR-M7.1z'!$A$1:$H$47</definedName>
    <definedName name="_xlnm.Print_Area" localSheetId="40">'CR-M8.1k'!$A$1:$G$51</definedName>
    <definedName name="_xlnm.Print_Area" localSheetId="39">'CR-M8.1k prum'!$A$1:$G$51</definedName>
    <definedName name="_xlnm.Print_Area" localSheetId="42">'MZS-M11z'!$A$1:$J$13</definedName>
    <definedName name="_xlnm.Print_Area" localSheetId="43">'MZS-M12z'!$A$1:$J$13</definedName>
    <definedName name="_xlnm.Print_Area" localSheetId="0">Název!$A$1:$B$5</definedName>
    <definedName name="ooo" localSheetId="2">#REF!</definedName>
    <definedName name="ooo" localSheetId="19">#REF!</definedName>
    <definedName name="ooo" localSheetId="20">#REF!</definedName>
    <definedName name="ooo" localSheetId="28">#REF!</definedName>
    <definedName name="ooo">#REF!</definedName>
    <definedName name="p_C" localSheetId="2">[6]predc_RNpoc!$A$20</definedName>
    <definedName name="p_C" localSheetId="20">[7]predc_RNpoc!$A$20</definedName>
    <definedName name="p_C">[7]predc_RNpoc!$A$20</definedName>
    <definedName name="p_CESTA" localSheetId="2">[6]predc_RNpoc!$L$4</definedName>
    <definedName name="p_CESTA" localSheetId="20">[7]predc_RNpoc!$L$4</definedName>
    <definedName name="p_CESTA">[7]predc_RNpoc!$L$4</definedName>
    <definedName name="p_M" localSheetId="2">[6]predc_RNpoc!$A$10</definedName>
    <definedName name="p_M" localSheetId="20">[7]predc_RNpoc!$A$10</definedName>
    <definedName name="p_M">[7]predc_RNpoc!$A$10</definedName>
    <definedName name="p_vC" localSheetId="2">[6]predc_RNvyse!$A$20</definedName>
    <definedName name="p_vC" localSheetId="20">[7]predc_RNvyse!$A$20</definedName>
    <definedName name="p_vC">[7]predc_RNvyse!$A$20</definedName>
    <definedName name="p_vM" localSheetId="2">[6]predc_RNvyse!$A$10</definedName>
    <definedName name="p_vM" localSheetId="20">[7]predc_RNvyse!$A$10</definedName>
    <definedName name="p_vM">[7]predc_RNvyse!$A$10</definedName>
    <definedName name="p_vZ" localSheetId="2">[6]predc_RNvyse!$A$15</definedName>
    <definedName name="p_vZ" localSheetId="20">[7]predc_RNvyse!$A$15</definedName>
    <definedName name="p_vZ">[7]predc_RNvyse!$A$15</definedName>
    <definedName name="p_Z" localSheetId="2">[6]predc_RNpoc!$A$15</definedName>
    <definedName name="p_Z" localSheetId="20">[7]predc_RNpoc!$A$15</definedName>
    <definedName name="p_Z">[7]predc_RNpoc!$A$15</definedName>
    <definedName name="Počet" localSheetId="2">#REF!</definedName>
    <definedName name="Počet" localSheetId="19">#REF!</definedName>
    <definedName name="Počet" localSheetId="20">#REF!</definedName>
    <definedName name="Počet" localSheetId="28">#REF!</definedName>
    <definedName name="Počet">#REF!</definedName>
    <definedName name="pod" localSheetId="41">#REF!</definedName>
    <definedName name="pod" localSheetId="40">#REF!</definedName>
    <definedName name="pod" localSheetId="42">#REF!</definedName>
    <definedName name="pod" localSheetId="43">#REF!</definedName>
    <definedName name="pod">#REF!</definedName>
    <definedName name="POJ_M" localSheetId="2">[14]!POJ_M</definedName>
    <definedName name="POJ_M" localSheetId="20">[15]!POJ_M</definedName>
    <definedName name="POJ_M" localSheetId="28">[16]!POJ_M</definedName>
    <definedName name="POJ_M">[17]!POJ_M</definedName>
    <definedName name="Pracovníci" localSheetId="2">#REF!</definedName>
    <definedName name="Pracovníci" localSheetId="19">#REF!</definedName>
    <definedName name="Pracovníci" localSheetId="20">#REF!</definedName>
    <definedName name="Pracovníci" localSheetId="28">#REF!</definedName>
    <definedName name="Pracovníci">#REF!</definedName>
    <definedName name="PRIJ" localSheetId="2">[18]B_prij_r!$A$1:$H$65536</definedName>
    <definedName name="PRIJ" localSheetId="20">[19]B_prij_r!$A$1:$H$65536</definedName>
    <definedName name="PRIJ" localSheetId="29">[20]B_prij_r!$A:$H</definedName>
    <definedName name="PRIJ">[19]B_prij_r!$A$1:$H$65536</definedName>
    <definedName name="PRIJ_M" localSheetId="2">[21]!PRIJ_M</definedName>
    <definedName name="PRIJ_M" localSheetId="20">[22]!PRIJ_M</definedName>
    <definedName name="PRIJ_M" localSheetId="28">[23]!PRIJ_M</definedName>
    <definedName name="PRIJ_M">[24]!PRIJ_M</definedName>
    <definedName name="PROPL_N" localSheetId="2">[25]!PROPL_N</definedName>
    <definedName name="PROPL_N" localSheetId="20">[26]!PROPL_N</definedName>
    <definedName name="PROPL_N" localSheetId="28">[27]!PROPL_N</definedName>
    <definedName name="PROPL_N">[28]!PROPL_N</definedName>
    <definedName name="Průměr" localSheetId="2">#REF!</definedName>
    <definedName name="Průměr" localSheetId="19">#REF!</definedName>
    <definedName name="Průměr" localSheetId="20">#REF!</definedName>
    <definedName name="Průměr" localSheetId="28">#REF!</definedName>
    <definedName name="Průměr">#REF!</definedName>
    <definedName name="Přídavek" localSheetId="2">#REF!</definedName>
    <definedName name="Přídavek" localSheetId="19">#REF!</definedName>
    <definedName name="Přídavek" localSheetId="20">#REF!</definedName>
    <definedName name="Přídavek" localSheetId="28">#REF!</definedName>
    <definedName name="Přídavek">#REF!</definedName>
    <definedName name="q" localSheetId="2">#REF!</definedName>
    <definedName name="q" localSheetId="19">#REF!</definedName>
    <definedName name="q" localSheetId="20">#REF!</definedName>
    <definedName name="q" localSheetId="28">#REF!</definedName>
    <definedName name="q">#REF!</definedName>
    <definedName name="qq" localSheetId="2">#REF!</definedName>
    <definedName name="qq" localSheetId="19">#REF!</definedName>
    <definedName name="qq" localSheetId="28">#REF!</definedName>
    <definedName name="qq">#REF!</definedName>
    <definedName name="qqq" localSheetId="2">#REF!</definedName>
    <definedName name="qqq" localSheetId="19">#REF!</definedName>
    <definedName name="qqq" localSheetId="28">#REF!</definedName>
    <definedName name="qqq">#REF!</definedName>
    <definedName name="qqqqq" localSheetId="2">#REF!</definedName>
    <definedName name="qqqqq" localSheetId="19">#REF!</definedName>
    <definedName name="qqqqq" localSheetId="28">#REF!</definedName>
    <definedName name="qqqqq">#REF!</definedName>
    <definedName name="qqqqqqqqq" localSheetId="2">#REF!</definedName>
    <definedName name="qqqqqqqqq" localSheetId="19">#REF!</definedName>
    <definedName name="qqqqqqqqq" localSheetId="28">#REF!</definedName>
    <definedName name="qqqqqqqqq">#REF!</definedName>
    <definedName name="qqqqqqqqqqqq" localSheetId="2">#REF!</definedName>
    <definedName name="qqqqqqqqqqqq" localSheetId="19">#REF!</definedName>
    <definedName name="qqqqqqqqqqqq" localSheetId="28">#REF!</definedName>
    <definedName name="qqqqqqqqqqqq">#REF!</definedName>
    <definedName name="RED" localSheetId="2">[29]!RED</definedName>
    <definedName name="RED" localSheetId="20">[30]!RED</definedName>
    <definedName name="RED" localSheetId="28">[4]!RED</definedName>
    <definedName name="RED">[30]!RED</definedName>
    <definedName name="rev" localSheetId="41">#REF!</definedName>
    <definedName name="rev" localSheetId="40">#REF!</definedName>
    <definedName name="rev" localSheetId="42">#REF!</definedName>
    <definedName name="rev" localSheetId="43">#REF!</definedName>
    <definedName name="rev">#REF!</definedName>
    <definedName name="revid" localSheetId="41">#REF!</definedName>
    <definedName name="revid" localSheetId="40">#REF!</definedName>
    <definedName name="revid" localSheetId="42">#REF!</definedName>
    <definedName name="revid" localSheetId="43">#REF!</definedName>
    <definedName name="revid">#REF!</definedName>
    <definedName name="revidovane" localSheetId="8">'[31]MPSV-D8v'!$A$17</definedName>
    <definedName name="revidovane" localSheetId="41">#REF!</definedName>
    <definedName name="revidovane" localSheetId="40">#REF!</definedName>
    <definedName name="revidovane" localSheetId="42">#REF!</definedName>
    <definedName name="revidovane" localSheetId="43">#REF!</definedName>
    <definedName name="revidovane">'[32]MPSV-D8v'!$A$17</definedName>
    <definedName name="revize" localSheetId="2">#REF!</definedName>
    <definedName name="revize" localSheetId="19">#REF!</definedName>
    <definedName name="revize" localSheetId="20">#REF!</definedName>
    <definedName name="revize" localSheetId="8">#REF!</definedName>
    <definedName name="revize" localSheetId="31">#REF!</definedName>
    <definedName name="revize" localSheetId="28">#REF!</definedName>
    <definedName name="revize">#REF!</definedName>
    <definedName name="Rozsah" localSheetId="2">#REF!</definedName>
    <definedName name="Rozsah" localSheetId="19">#REF!</definedName>
    <definedName name="Rozsah" localSheetId="20">#REF!</definedName>
    <definedName name="Rozsah" localSheetId="31">#REF!</definedName>
    <definedName name="Rozsah" localSheetId="28">#REF!</definedName>
    <definedName name="Rozsah">#REF!</definedName>
    <definedName name="Rozsah1" localSheetId="2">#REF!</definedName>
    <definedName name="Rozsah1" localSheetId="19">#REF!</definedName>
    <definedName name="Rozsah1" localSheetId="20">#REF!</definedName>
    <definedName name="Rozsah1" localSheetId="31">#REF!</definedName>
    <definedName name="Rozsah1" localSheetId="28">#REF!</definedName>
    <definedName name="Rozsah1">#REF!</definedName>
    <definedName name="s" localSheetId="2">#REF!</definedName>
    <definedName name="s" localSheetId="19">#REF!</definedName>
    <definedName name="s" localSheetId="28">#REF!</definedName>
    <definedName name="s">#REF!</definedName>
    <definedName name="Soc" localSheetId="2">#REF!</definedName>
    <definedName name="Soc" localSheetId="19">#REF!</definedName>
    <definedName name="Soc" localSheetId="28">#REF!</definedName>
    <definedName name="Soc">#REF!</definedName>
    <definedName name="Suma" localSheetId="2">#REF!</definedName>
    <definedName name="Suma" localSheetId="19">#REF!</definedName>
    <definedName name="Suma" localSheetId="28">#REF!</definedName>
    <definedName name="Suma">#REF!</definedName>
    <definedName name="Suma1" localSheetId="2">#REF!</definedName>
    <definedName name="Suma1" localSheetId="19">#REF!</definedName>
    <definedName name="Suma1" localSheetId="28">#REF!</definedName>
    <definedName name="Suma1">#REF!</definedName>
    <definedName name="ÚNOR" localSheetId="2">#REF!</definedName>
    <definedName name="ÚNOR" localSheetId="19">#REF!</definedName>
    <definedName name="ÚNOR" localSheetId="28">#REF!</definedName>
    <definedName name="ÚNOR">#REF!</definedName>
    <definedName name="VYDAJ" localSheetId="2">[18]B_vyd_r!$A$1:$H$65536</definedName>
    <definedName name="VYDAJ" localSheetId="20">[19]B_vyd_r!$A$1:$H$65536</definedName>
    <definedName name="VYDAJ" localSheetId="29">[20]B_vyd_r!$A:$H</definedName>
    <definedName name="VYDAJ">[19]B_vyd_r!$A$1:$H$65536</definedName>
    <definedName name="VYDAJ_M" localSheetId="2">[21]!VYDAJ_M</definedName>
    <definedName name="VYDAJ_M" localSheetId="20">[22]!VYDAJ_M</definedName>
    <definedName name="VYDAJ_M" localSheetId="28">[23]!VYDAJ_M</definedName>
    <definedName name="VYDAJ_M">[24]!VYDAJ_M</definedName>
    <definedName name="vystup" localSheetId="2">[8]KONSTRUKCE!#REF!</definedName>
    <definedName name="vystup" localSheetId="19">[9]KONSTRUKCE!#REF!</definedName>
    <definedName name="vystup" localSheetId="20">[9]KONSTRUKCE!#REF!</definedName>
    <definedName name="vystup">[9]KONSTRUKCE!#REF!</definedName>
    <definedName name="w" localSheetId="2">#REF!</definedName>
    <definedName name="w" localSheetId="19">#REF!</definedName>
    <definedName name="w" localSheetId="20">#REF!</definedName>
    <definedName name="w" localSheetId="28">#REF!</definedName>
    <definedName name="w">#REF!</definedName>
    <definedName name="ww" localSheetId="2">#REF!</definedName>
    <definedName name="ww" localSheetId="19">#REF!</definedName>
    <definedName name="ww" localSheetId="20">#REF!</definedName>
    <definedName name="ww" localSheetId="28">#REF!</definedName>
    <definedName name="ww">#REF!</definedName>
    <definedName name="www" localSheetId="2">#REF!</definedName>
    <definedName name="www" localSheetId="19">#REF!</definedName>
    <definedName name="www" localSheetId="20">#REF!</definedName>
    <definedName name="www" localSheetId="28">#REF!</definedName>
    <definedName name="www">#REF!</definedName>
    <definedName name="xx" localSheetId="2">#REF!</definedName>
    <definedName name="xx" localSheetId="19">#REF!</definedName>
    <definedName name="xx" localSheetId="28">#REF!</definedName>
    <definedName name="xx">#REF!</definedName>
    <definedName name="y" localSheetId="2">#REF!</definedName>
    <definedName name="y" localSheetId="19">#REF!</definedName>
    <definedName name="y" localSheetId="28">#REF!</definedName>
    <definedName name="y">#REF!</definedName>
    <definedName name="yy" localSheetId="2">#REF!</definedName>
    <definedName name="yy" localSheetId="19">#REF!</definedName>
    <definedName name="yy" localSheetId="28">#REF!</definedName>
    <definedName name="yy">#REF!</definedName>
    <definedName name="z" localSheetId="2">#REF!</definedName>
    <definedName name="z" localSheetId="19">#REF!</definedName>
    <definedName name="z" localSheetId="28">#REF!</definedName>
    <definedName name="z">#REF!</definedName>
    <definedName name="září" localSheetId="2">#REF!</definedName>
    <definedName name="září" localSheetId="19">#REF!</definedName>
    <definedName name="září" localSheetId="28">#REF!</definedName>
    <definedName name="září">#REF!</definedName>
    <definedName name="zz" localSheetId="2">#REF!</definedName>
    <definedName name="zz" localSheetId="19">#REF!</definedName>
    <definedName name="zz" localSheetId="28">#REF!</definedName>
    <definedName name="zz">#REF!</definedName>
    <definedName name="zzCESTA" localSheetId="2">[6]popis!$B$42</definedName>
    <definedName name="zzCESTA" localSheetId="20">[7]popis!$B$42</definedName>
    <definedName name="zzCESTA" localSheetId="28">[4]popis!$B$42</definedName>
    <definedName name="zzCESTA">[7]popis!$B$42</definedName>
    <definedName name="zzNAZVY" localSheetId="2">[6]popis!$A$43:$B$93</definedName>
    <definedName name="zzNAZVY" localSheetId="20">[7]popis!$A$43:$B$93</definedName>
    <definedName name="zzNAZVY" localSheetId="28">[4]popis!$A$43:$B$93</definedName>
    <definedName name="zzNAZVY">[7]popis!$A$43:$B$93</definedName>
    <definedName name="ZZPROPOJENI" localSheetId="2">[6]popis!$F$42</definedName>
    <definedName name="ZZPROPOJENI" localSheetId="20">[7]popis!$F$42</definedName>
    <definedName name="ZZPROPOJENI" localSheetId="28">[4]popis!$F$42</definedName>
    <definedName name="ZZPROPOJENI">[7]popis!$F$42</definedName>
    <definedName name="ZZSOUBOR" localSheetId="2">[6]popis!$A$42</definedName>
    <definedName name="ZZSOUBOR" localSheetId="20">[7]popis!$A$42</definedName>
    <definedName name="ZZSOUBOR" localSheetId="28">[4]popis!$A$42</definedName>
    <definedName name="ZZSOUBOR">[7]popis!$A$42</definedName>
    <definedName name="ZZZZD" localSheetId="2">#REF!</definedName>
    <definedName name="ZZZZD" localSheetId="19">#REF!</definedName>
    <definedName name="ZZZZD" localSheetId="20">#REF!</definedName>
    <definedName name="ZZZZD" localSheetId="28">#REF!</definedName>
    <definedName name="ZZZZD">#REF!</definedName>
    <definedName name="ZZZZZ" localSheetId="2">#REF!</definedName>
    <definedName name="ZZZZZ" localSheetId="11">#REF!</definedName>
    <definedName name="ZZZZZ" localSheetId="19">#REF!</definedName>
    <definedName name="ZZZZZ" localSheetId="20">#REF!</definedName>
    <definedName name="ZZZZZ" localSheetId="28">#REF!</definedName>
    <definedName name="ZZZZZ">#REF!</definedName>
    <definedName name="Žádostí" localSheetId="2">#REF!</definedName>
    <definedName name="Žádostí" localSheetId="19">#REF!</definedName>
    <definedName name="Žádostí" localSheetId="20">#REF!</definedName>
    <definedName name="Žádostí" localSheetId="28">#REF!</definedName>
    <definedName name="Žádostí">#REF!</definedName>
  </definedNames>
  <calcPr calcId="145621"/>
</workbook>
</file>

<file path=xl/calcChain.xml><?xml version="1.0" encoding="utf-8"?>
<calcChain xmlns="http://schemas.openxmlformats.org/spreadsheetml/2006/main">
  <c r="E44" i="87" l="1"/>
  <c r="E43" i="87"/>
  <c r="D43" i="87"/>
  <c r="F43" i="87" s="1"/>
  <c r="E42" i="87"/>
  <c r="D42" i="87"/>
  <c r="F42" i="87" s="1"/>
  <c r="F39" i="87"/>
  <c r="E39" i="87"/>
  <c r="F38" i="87"/>
  <c r="E38" i="87"/>
  <c r="F37" i="87"/>
  <c r="E37" i="87"/>
  <c r="F36" i="87"/>
  <c r="E36" i="87"/>
  <c r="F34" i="87"/>
  <c r="E34" i="87"/>
  <c r="F21" i="87"/>
  <c r="F20" i="87"/>
  <c r="D20" i="87"/>
  <c r="F19" i="87"/>
  <c r="D19" i="87"/>
  <c r="F16" i="87"/>
  <c r="F15" i="87"/>
  <c r="F14" i="87"/>
  <c r="F13" i="87"/>
  <c r="F11" i="87"/>
  <c r="J22" i="4" l="1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L25" i="17" l="1"/>
  <c r="K25" i="17"/>
  <c r="M25" i="17" s="1"/>
  <c r="I25" i="17"/>
  <c r="J25" i="17" s="1"/>
  <c r="H25" i="17"/>
  <c r="F25" i="17"/>
  <c r="E25" i="17"/>
  <c r="G25" i="17" s="1"/>
  <c r="C25" i="17"/>
  <c r="M24" i="17"/>
  <c r="J24" i="17"/>
  <c r="G24" i="17"/>
  <c r="C24" i="17"/>
  <c r="D24" i="17" s="1"/>
  <c r="B24" i="17"/>
  <c r="M23" i="17"/>
  <c r="J23" i="17"/>
  <c r="G23" i="17"/>
  <c r="C23" i="17"/>
  <c r="D23" i="17" s="1"/>
  <c r="B23" i="17"/>
  <c r="M22" i="17"/>
  <c r="J22" i="17"/>
  <c r="G22" i="17"/>
  <c r="C22" i="17"/>
  <c r="D22" i="17" s="1"/>
  <c r="B22" i="17"/>
  <c r="M21" i="17"/>
  <c r="J21" i="17"/>
  <c r="G21" i="17"/>
  <c r="C21" i="17"/>
  <c r="D21" i="17" s="1"/>
  <c r="B21" i="17"/>
  <c r="M20" i="17"/>
  <c r="J20" i="17"/>
  <c r="G20" i="17"/>
  <c r="C20" i="17"/>
  <c r="D20" i="17" s="1"/>
  <c r="B20" i="17"/>
  <c r="M19" i="17"/>
  <c r="J19" i="17"/>
  <c r="G19" i="17"/>
  <c r="C19" i="17"/>
  <c r="D19" i="17" s="1"/>
  <c r="B19" i="17"/>
  <c r="M18" i="17"/>
  <c r="J18" i="17"/>
  <c r="G18" i="17"/>
  <c r="C18" i="17"/>
  <c r="D18" i="17" s="1"/>
  <c r="B18" i="17"/>
  <c r="M17" i="17"/>
  <c r="J17" i="17"/>
  <c r="G17" i="17"/>
  <c r="C17" i="17"/>
  <c r="D17" i="17" s="1"/>
  <c r="B17" i="17"/>
  <c r="M16" i="17"/>
  <c r="J16" i="17"/>
  <c r="G16" i="17"/>
  <c r="C16" i="17"/>
  <c r="D16" i="17" s="1"/>
  <c r="B16" i="17"/>
  <c r="M15" i="17"/>
  <c r="J15" i="17"/>
  <c r="G15" i="17"/>
  <c r="C15" i="17"/>
  <c r="D15" i="17" s="1"/>
  <c r="B15" i="17"/>
  <c r="M14" i="17"/>
  <c r="J14" i="17"/>
  <c r="G14" i="17"/>
  <c r="C14" i="17"/>
  <c r="D14" i="17" s="1"/>
  <c r="B14" i="17"/>
  <c r="M13" i="17"/>
  <c r="J13" i="17"/>
  <c r="G13" i="17"/>
  <c r="C13" i="17"/>
  <c r="D13" i="17" s="1"/>
  <c r="B13" i="17"/>
  <c r="M12" i="17"/>
  <c r="J12" i="17"/>
  <c r="G12" i="17"/>
  <c r="C12" i="17"/>
  <c r="D12" i="17" s="1"/>
  <c r="B12" i="17"/>
  <c r="M11" i="17"/>
  <c r="J11" i="17"/>
  <c r="G11" i="17"/>
  <c r="C11" i="17"/>
  <c r="D11" i="17" s="1"/>
  <c r="B11" i="17"/>
  <c r="D25" i="17" l="1"/>
  <c r="B25" i="17"/>
  <c r="P9" i="86"/>
  <c r="D10" i="86"/>
  <c r="E10" i="86"/>
  <c r="F10" i="86"/>
  <c r="G10" i="86"/>
  <c r="H10" i="86"/>
  <c r="I10" i="86"/>
  <c r="J10" i="86"/>
  <c r="K10" i="86"/>
  <c r="L10" i="86"/>
  <c r="M10" i="86"/>
  <c r="N10" i="86"/>
  <c r="O10" i="86"/>
  <c r="P10" i="86"/>
  <c r="P11" i="86"/>
  <c r="D12" i="86"/>
  <c r="D14" i="86" s="1"/>
  <c r="E12" i="86"/>
  <c r="F12" i="86"/>
  <c r="F14" i="86" s="1"/>
  <c r="G12" i="86"/>
  <c r="H12" i="86"/>
  <c r="H14" i="86" s="1"/>
  <c r="I12" i="86"/>
  <c r="J12" i="86"/>
  <c r="J14" i="86" s="1"/>
  <c r="K12" i="86"/>
  <c r="L12" i="86"/>
  <c r="L14" i="86" s="1"/>
  <c r="M12" i="86"/>
  <c r="N12" i="86"/>
  <c r="N14" i="86" s="1"/>
  <c r="O12" i="86"/>
  <c r="P12" i="86"/>
  <c r="C13" i="86"/>
  <c r="D13" i="86"/>
  <c r="E13" i="86"/>
  <c r="F13" i="86"/>
  <c r="G13" i="86"/>
  <c r="H13" i="86"/>
  <c r="I13" i="86"/>
  <c r="J13" i="86"/>
  <c r="K13" i="86"/>
  <c r="L13" i="86"/>
  <c r="M13" i="86"/>
  <c r="N13" i="86"/>
  <c r="O13" i="86"/>
  <c r="P13" i="86"/>
  <c r="E14" i="86"/>
  <c r="G14" i="86"/>
  <c r="I14" i="86"/>
  <c r="K14" i="86"/>
  <c r="M14" i="86"/>
  <c r="O14" i="86"/>
  <c r="P15" i="86"/>
  <c r="E16" i="86"/>
  <c r="F16" i="86"/>
  <c r="I16" i="86"/>
  <c r="J16" i="86"/>
  <c r="K16" i="86"/>
  <c r="L16" i="86"/>
  <c r="M16" i="86"/>
  <c r="P16" i="86"/>
  <c r="P17" i="86"/>
  <c r="D18" i="86"/>
  <c r="P18" i="86" s="1"/>
  <c r="E18" i="86"/>
  <c r="F18" i="86"/>
  <c r="H18" i="86"/>
  <c r="I18" i="86"/>
  <c r="I20" i="86" s="1"/>
  <c r="P20" i="86" s="1"/>
  <c r="K18" i="86"/>
  <c r="L18" i="86"/>
  <c r="M18" i="86"/>
  <c r="N18" i="86"/>
  <c r="C19" i="86"/>
  <c r="D19" i="86"/>
  <c r="E19" i="86"/>
  <c r="P19" i="86" s="1"/>
  <c r="F19" i="86"/>
  <c r="G19" i="86"/>
  <c r="H19" i="86"/>
  <c r="I19" i="86"/>
  <c r="J19" i="86"/>
  <c r="K19" i="86"/>
  <c r="L19" i="86"/>
  <c r="M19" i="86"/>
  <c r="N19" i="86"/>
  <c r="O19" i="86"/>
  <c r="D20" i="86"/>
  <c r="E20" i="86"/>
  <c r="F20" i="86"/>
  <c r="G20" i="86"/>
  <c r="H20" i="86"/>
  <c r="J20" i="86"/>
  <c r="K20" i="86"/>
  <c r="L20" i="86"/>
  <c r="M20" i="86"/>
  <c r="N20" i="86"/>
  <c r="O20" i="86"/>
  <c r="P21" i="86"/>
  <c r="D22" i="86"/>
  <c r="E22" i="86"/>
  <c r="F22" i="86"/>
  <c r="G22" i="86"/>
  <c r="H22" i="86"/>
  <c r="I22" i="86"/>
  <c r="J22" i="86"/>
  <c r="K22" i="86"/>
  <c r="L22" i="86"/>
  <c r="M22" i="86"/>
  <c r="N22" i="86"/>
  <c r="O22" i="86"/>
  <c r="P22" i="86"/>
  <c r="P23" i="86"/>
  <c r="D24" i="86"/>
  <c r="D26" i="86" s="1"/>
  <c r="E24" i="86"/>
  <c r="F24" i="86"/>
  <c r="F26" i="86" s="1"/>
  <c r="G24" i="86"/>
  <c r="H24" i="86"/>
  <c r="H26" i="86" s="1"/>
  <c r="I24" i="86"/>
  <c r="J24" i="86"/>
  <c r="J26" i="86" s="1"/>
  <c r="K24" i="86"/>
  <c r="L24" i="86"/>
  <c r="L26" i="86" s="1"/>
  <c r="M24" i="86"/>
  <c r="N24" i="86"/>
  <c r="N26" i="86" s="1"/>
  <c r="O24" i="86"/>
  <c r="P24" i="86"/>
  <c r="C25" i="86"/>
  <c r="D25" i="86"/>
  <c r="E25" i="86"/>
  <c r="F25" i="86"/>
  <c r="G25" i="86"/>
  <c r="H25" i="86"/>
  <c r="I25" i="86"/>
  <c r="J25" i="86"/>
  <c r="K25" i="86"/>
  <c r="L25" i="86"/>
  <c r="M25" i="86"/>
  <c r="N25" i="86"/>
  <c r="O25" i="86"/>
  <c r="P25" i="86"/>
  <c r="E26" i="86"/>
  <c r="G26" i="86"/>
  <c r="I26" i="86"/>
  <c r="K26" i="86"/>
  <c r="M26" i="86"/>
  <c r="O26" i="86"/>
  <c r="P27" i="86"/>
  <c r="D28" i="86"/>
  <c r="E28" i="86"/>
  <c r="P28" i="86" s="1"/>
  <c r="F28" i="86"/>
  <c r="G28" i="86"/>
  <c r="G32" i="86" s="1"/>
  <c r="H28" i="86"/>
  <c r="I28" i="86"/>
  <c r="I32" i="86" s="1"/>
  <c r="J28" i="86"/>
  <c r="K28" i="86"/>
  <c r="K32" i="86" s="1"/>
  <c r="L28" i="86"/>
  <c r="M28" i="86"/>
  <c r="M32" i="86" s="1"/>
  <c r="N28" i="86"/>
  <c r="O28" i="86"/>
  <c r="O32" i="86" s="1"/>
  <c r="P29" i="86"/>
  <c r="D30" i="86"/>
  <c r="E30" i="86"/>
  <c r="P30" i="86" s="1"/>
  <c r="F30" i="86"/>
  <c r="G30" i="86"/>
  <c r="H30" i="86"/>
  <c r="I30" i="86"/>
  <c r="J30" i="86"/>
  <c r="K30" i="86"/>
  <c r="L30" i="86"/>
  <c r="M30" i="86"/>
  <c r="N30" i="86"/>
  <c r="O30" i="86"/>
  <c r="C31" i="86"/>
  <c r="D31" i="86"/>
  <c r="E31" i="86"/>
  <c r="P31" i="86" s="1"/>
  <c r="F31" i="86"/>
  <c r="G31" i="86"/>
  <c r="H31" i="86"/>
  <c r="I31" i="86"/>
  <c r="J31" i="86"/>
  <c r="K31" i="86"/>
  <c r="L31" i="86"/>
  <c r="M31" i="86"/>
  <c r="N31" i="86"/>
  <c r="O31" i="86"/>
  <c r="D32" i="86"/>
  <c r="F32" i="86"/>
  <c r="H32" i="86"/>
  <c r="J32" i="86"/>
  <c r="L32" i="86"/>
  <c r="N32" i="86"/>
  <c r="P33" i="86"/>
  <c r="D34" i="86"/>
  <c r="D38" i="86" s="1"/>
  <c r="E34" i="86"/>
  <c r="F34" i="86"/>
  <c r="F38" i="86" s="1"/>
  <c r="G34" i="86"/>
  <c r="H34" i="86"/>
  <c r="H38" i="86" s="1"/>
  <c r="I34" i="86"/>
  <c r="J34" i="86"/>
  <c r="J38" i="86" s="1"/>
  <c r="K34" i="86"/>
  <c r="L34" i="86"/>
  <c r="L38" i="86" s="1"/>
  <c r="M34" i="86"/>
  <c r="N34" i="86"/>
  <c r="N38" i="86" s="1"/>
  <c r="O34" i="86"/>
  <c r="P34" i="86"/>
  <c r="P35" i="86"/>
  <c r="D36" i="86"/>
  <c r="E36" i="86"/>
  <c r="F36" i="86"/>
  <c r="G36" i="86"/>
  <c r="H36" i="86"/>
  <c r="I36" i="86"/>
  <c r="J36" i="86"/>
  <c r="K36" i="86"/>
  <c r="L36" i="86"/>
  <c r="M36" i="86"/>
  <c r="N36" i="86"/>
  <c r="O36" i="86"/>
  <c r="P36" i="86"/>
  <c r="C37" i="86"/>
  <c r="D37" i="86"/>
  <c r="E37" i="86"/>
  <c r="F37" i="86"/>
  <c r="G37" i="86"/>
  <c r="H37" i="86"/>
  <c r="I37" i="86"/>
  <c r="J37" i="86"/>
  <c r="K37" i="86"/>
  <c r="L37" i="86"/>
  <c r="M37" i="86"/>
  <c r="N37" i="86"/>
  <c r="O37" i="86"/>
  <c r="P37" i="86"/>
  <c r="E38" i="86"/>
  <c r="G38" i="86"/>
  <c r="I38" i="86"/>
  <c r="K38" i="86"/>
  <c r="M38" i="86"/>
  <c r="O38" i="86"/>
  <c r="P39" i="86"/>
  <c r="D40" i="86"/>
  <c r="E40" i="86"/>
  <c r="P40" i="86" s="1"/>
  <c r="F40" i="86"/>
  <c r="G40" i="86"/>
  <c r="G44" i="86" s="1"/>
  <c r="H40" i="86"/>
  <c r="I40" i="86"/>
  <c r="I44" i="86" s="1"/>
  <c r="J40" i="86"/>
  <c r="K40" i="86"/>
  <c r="K44" i="86" s="1"/>
  <c r="L40" i="86"/>
  <c r="M40" i="86"/>
  <c r="M44" i="86" s="1"/>
  <c r="N40" i="86"/>
  <c r="O40" i="86"/>
  <c r="O44" i="86" s="1"/>
  <c r="P41" i="86"/>
  <c r="D42" i="86"/>
  <c r="E42" i="86"/>
  <c r="P42" i="86" s="1"/>
  <c r="F42" i="86"/>
  <c r="G42" i="86"/>
  <c r="H42" i="86"/>
  <c r="I42" i="86"/>
  <c r="J42" i="86"/>
  <c r="K42" i="86"/>
  <c r="L42" i="86"/>
  <c r="M42" i="86"/>
  <c r="N42" i="86"/>
  <c r="O42" i="86"/>
  <c r="C43" i="86"/>
  <c r="D43" i="86"/>
  <c r="E43" i="86"/>
  <c r="P43" i="86" s="1"/>
  <c r="F43" i="86"/>
  <c r="G43" i="86"/>
  <c r="H43" i="86"/>
  <c r="I43" i="86"/>
  <c r="J43" i="86"/>
  <c r="K43" i="86"/>
  <c r="L43" i="86"/>
  <c r="M43" i="86"/>
  <c r="N43" i="86"/>
  <c r="O43" i="86"/>
  <c r="D44" i="86"/>
  <c r="F44" i="86"/>
  <c r="H44" i="86"/>
  <c r="J44" i="86"/>
  <c r="L44" i="86"/>
  <c r="N44" i="86"/>
  <c r="D11" i="83"/>
  <c r="E11" i="83"/>
  <c r="F11" i="83" s="1"/>
  <c r="D12" i="83"/>
  <c r="E12" i="83" s="1"/>
  <c r="F12" i="83" s="1"/>
  <c r="D13" i="83"/>
  <c r="E13" i="83"/>
  <c r="F13" i="83" s="1"/>
  <c r="D14" i="83"/>
  <c r="E14" i="83" s="1"/>
  <c r="F14" i="83" s="1"/>
  <c r="D15" i="83"/>
  <c r="E15" i="83"/>
  <c r="F15" i="83"/>
  <c r="D16" i="83"/>
  <c r="E16" i="83" s="1"/>
  <c r="F16" i="83" s="1"/>
  <c r="D22" i="83"/>
  <c r="E22" i="83"/>
  <c r="F22" i="83" s="1"/>
  <c r="D23" i="83"/>
  <c r="E23" i="83" s="1"/>
  <c r="F23" i="83" s="1"/>
  <c r="D24" i="83"/>
  <c r="E24" i="83"/>
  <c r="F24" i="83" s="1"/>
  <c r="D25" i="83"/>
  <c r="E25" i="83" s="1"/>
  <c r="F25" i="83" s="1"/>
  <c r="D26" i="83"/>
  <c r="E26" i="83"/>
  <c r="F26" i="83"/>
  <c r="D27" i="83"/>
  <c r="E27" i="83" s="1"/>
  <c r="F27" i="83" s="1"/>
  <c r="D34" i="83"/>
  <c r="E34" i="83"/>
  <c r="F34" i="83" s="1"/>
  <c r="D35" i="83"/>
  <c r="E35" i="83" s="1"/>
  <c r="F35" i="83" s="1"/>
  <c r="D36" i="83"/>
  <c r="E36" i="83"/>
  <c r="F36" i="83" s="1"/>
  <c r="D37" i="83"/>
  <c r="E37" i="83" s="1"/>
  <c r="F37" i="83" s="1"/>
  <c r="D38" i="83"/>
  <c r="E38" i="83"/>
  <c r="F38" i="83"/>
  <c r="D39" i="83"/>
  <c r="E39" i="83" s="1"/>
  <c r="F39" i="83" s="1"/>
  <c r="D45" i="83"/>
  <c r="E45" i="83"/>
  <c r="F45" i="83" s="1"/>
  <c r="D46" i="83"/>
  <c r="E46" i="83" s="1"/>
  <c r="F46" i="83" s="1"/>
  <c r="D47" i="83"/>
  <c r="E47" i="83"/>
  <c r="F47" i="83" s="1"/>
  <c r="D48" i="83"/>
  <c r="E48" i="83" s="1"/>
  <c r="F48" i="83" s="1"/>
  <c r="D49" i="83"/>
  <c r="E49" i="83"/>
  <c r="F49" i="83"/>
  <c r="D50" i="83"/>
  <c r="E50" i="83" s="1"/>
  <c r="F50" i="83" s="1"/>
  <c r="P26" i="86" l="1"/>
  <c r="P38" i="86"/>
  <c r="P14" i="86"/>
  <c r="E44" i="86"/>
  <c r="P44" i="86" s="1"/>
  <c r="E32" i="86"/>
  <c r="P32" i="86" s="1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E9" i="8" l="1"/>
  <c r="E10" i="8"/>
  <c r="E11" i="8"/>
  <c r="E12" i="8"/>
  <c r="E7" i="8"/>
  <c r="F14" i="1" l="1"/>
  <c r="G14" i="1" s="1"/>
  <c r="G23" i="7" l="1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M22" i="5" l="1"/>
  <c r="J22" i="5"/>
  <c r="G22" i="5"/>
  <c r="D22" i="5"/>
  <c r="M21" i="5"/>
  <c r="J21" i="5"/>
  <c r="G21" i="5"/>
  <c r="D21" i="5"/>
  <c r="M20" i="5"/>
  <c r="J20" i="5"/>
  <c r="G20" i="5"/>
  <c r="D20" i="5"/>
  <c r="M19" i="5"/>
  <c r="J19" i="5"/>
  <c r="G19" i="5"/>
  <c r="D19" i="5"/>
  <c r="M18" i="5"/>
  <c r="J18" i="5"/>
  <c r="G18" i="5"/>
  <c r="D18" i="5"/>
  <c r="M17" i="5"/>
  <c r="J17" i="5"/>
  <c r="G17" i="5"/>
  <c r="D17" i="5"/>
  <c r="M16" i="5"/>
  <c r="J16" i="5"/>
  <c r="G16" i="5"/>
  <c r="D16" i="5"/>
  <c r="M15" i="5"/>
  <c r="J15" i="5"/>
  <c r="G15" i="5"/>
  <c r="D15" i="5"/>
  <c r="M14" i="5"/>
  <c r="J14" i="5"/>
  <c r="G14" i="5"/>
  <c r="D14" i="5"/>
  <c r="M13" i="5"/>
  <c r="J13" i="5"/>
  <c r="G13" i="5"/>
  <c r="D13" i="5"/>
  <c r="M12" i="5"/>
  <c r="J12" i="5"/>
  <c r="G12" i="5"/>
  <c r="D12" i="5"/>
  <c r="M11" i="5"/>
  <c r="J11" i="5"/>
  <c r="G11" i="5"/>
  <c r="D11" i="5"/>
  <c r="M10" i="5"/>
  <c r="J10" i="5"/>
  <c r="G10" i="5"/>
  <c r="D10" i="5"/>
  <c r="M9" i="5"/>
  <c r="J9" i="5"/>
  <c r="G9" i="5"/>
  <c r="D9" i="5"/>
  <c r="M8" i="5"/>
  <c r="J8" i="5"/>
  <c r="G8" i="5"/>
  <c r="D8" i="5"/>
  <c r="G16" i="2" l="1"/>
  <c r="G9" i="1"/>
  <c r="G8" i="1"/>
  <c r="J11" i="3" l="1"/>
  <c r="L25" i="82" l="1"/>
  <c r="M25" i="82" s="1"/>
  <c r="I25" i="82"/>
  <c r="J25" i="82" s="1"/>
  <c r="F25" i="82"/>
  <c r="G25" i="82" s="1"/>
  <c r="M24" i="82"/>
  <c r="J24" i="82"/>
  <c r="G24" i="82"/>
  <c r="C24" i="82"/>
  <c r="B24" i="82"/>
  <c r="M23" i="82"/>
  <c r="J23" i="82"/>
  <c r="G23" i="82"/>
  <c r="C23" i="82"/>
  <c r="B23" i="82"/>
  <c r="M22" i="82"/>
  <c r="J22" i="82"/>
  <c r="G22" i="82"/>
  <c r="C22" i="82"/>
  <c r="B22" i="82"/>
  <c r="M21" i="82"/>
  <c r="J21" i="82"/>
  <c r="G21" i="82"/>
  <c r="C21" i="82"/>
  <c r="B21" i="82"/>
  <c r="M20" i="82"/>
  <c r="J20" i="82"/>
  <c r="G20" i="82"/>
  <c r="C20" i="82"/>
  <c r="D20" i="82" s="1"/>
  <c r="B20" i="82"/>
  <c r="M19" i="82"/>
  <c r="J19" i="82"/>
  <c r="G19" i="82"/>
  <c r="C19" i="82"/>
  <c r="B19" i="82"/>
  <c r="M18" i="82"/>
  <c r="J18" i="82"/>
  <c r="G18" i="82"/>
  <c r="C18" i="82"/>
  <c r="D18" i="82" s="1"/>
  <c r="B18" i="82"/>
  <c r="M17" i="82"/>
  <c r="J17" i="82"/>
  <c r="G17" i="82"/>
  <c r="C17" i="82"/>
  <c r="B17" i="82"/>
  <c r="M16" i="82"/>
  <c r="J16" i="82"/>
  <c r="G16" i="82"/>
  <c r="C16" i="82"/>
  <c r="D16" i="82" s="1"/>
  <c r="B16" i="82"/>
  <c r="M15" i="82"/>
  <c r="J15" i="82"/>
  <c r="G15" i="82"/>
  <c r="C15" i="82"/>
  <c r="B15" i="82"/>
  <c r="M14" i="82"/>
  <c r="J14" i="82"/>
  <c r="G14" i="82"/>
  <c r="C14" i="82"/>
  <c r="D14" i="82" s="1"/>
  <c r="B14" i="82"/>
  <c r="M13" i="82"/>
  <c r="J13" i="82"/>
  <c r="G13" i="82"/>
  <c r="C13" i="82"/>
  <c r="B13" i="82"/>
  <c r="M12" i="82"/>
  <c r="J12" i="82"/>
  <c r="G12" i="82"/>
  <c r="C12" i="82"/>
  <c r="B12" i="82"/>
  <c r="M11" i="82"/>
  <c r="J11" i="82"/>
  <c r="G11" i="82"/>
  <c r="C11" i="82"/>
  <c r="B11" i="82"/>
  <c r="D12" i="82" l="1"/>
  <c r="C25" i="82"/>
  <c r="D22" i="82"/>
  <c r="D24" i="82"/>
  <c r="D11" i="82"/>
  <c r="D13" i="82"/>
  <c r="D15" i="82"/>
  <c r="D17" i="82"/>
  <c r="D19" i="82"/>
  <c r="D21" i="82"/>
  <c r="D23" i="82"/>
  <c r="B25" i="82"/>
  <c r="C22" i="32"/>
  <c r="B22" i="32"/>
  <c r="D25" i="82" l="1"/>
  <c r="F13" i="1" l="1"/>
  <c r="G13" i="1" s="1"/>
  <c r="F10" i="1"/>
  <c r="G10" i="1" s="1"/>
  <c r="F11" i="1"/>
  <c r="G11" i="1" s="1"/>
  <c r="F12" i="1"/>
  <c r="G12" i="1" s="1"/>
  <c r="F9" i="1"/>
  <c r="F8" i="1"/>
  <c r="G13" i="34" l="1"/>
  <c r="F23" i="7" l="1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D22" i="6" l="1"/>
  <c r="D21" i="6"/>
  <c r="D10" i="6"/>
  <c r="D11" i="6"/>
  <c r="D12" i="6"/>
  <c r="D13" i="6"/>
  <c r="D14" i="6"/>
  <c r="D15" i="6"/>
  <c r="D16" i="6"/>
  <c r="D17" i="6"/>
  <c r="D18" i="6"/>
  <c r="D19" i="6"/>
  <c r="D20" i="6"/>
  <c r="D9" i="6"/>
  <c r="D8" i="6"/>
  <c r="G22" i="4" l="1"/>
  <c r="G21" i="4"/>
  <c r="G10" i="4"/>
  <c r="G11" i="4"/>
  <c r="G12" i="4"/>
  <c r="G13" i="4"/>
  <c r="G14" i="4"/>
  <c r="G15" i="4"/>
  <c r="G16" i="4"/>
  <c r="G17" i="4"/>
  <c r="G18" i="4"/>
  <c r="G19" i="4"/>
  <c r="G20" i="4"/>
  <c r="G9" i="4"/>
  <c r="G8" i="4"/>
  <c r="D22" i="4"/>
  <c r="D21" i="4"/>
  <c r="D10" i="4"/>
  <c r="D11" i="4"/>
  <c r="D12" i="4"/>
  <c r="D13" i="4"/>
  <c r="D14" i="4"/>
  <c r="D15" i="4"/>
  <c r="D16" i="4"/>
  <c r="D17" i="4"/>
  <c r="D18" i="4"/>
  <c r="D19" i="4"/>
  <c r="D20" i="4"/>
  <c r="D9" i="4"/>
  <c r="D8" i="4"/>
  <c r="J21" i="3"/>
  <c r="J10" i="3"/>
  <c r="J12" i="3"/>
  <c r="J13" i="3"/>
  <c r="J14" i="3"/>
  <c r="J15" i="3"/>
  <c r="J16" i="3"/>
  <c r="J17" i="3"/>
  <c r="J18" i="3"/>
  <c r="J19" i="3"/>
  <c r="J20" i="3"/>
  <c r="J9" i="3"/>
  <c r="J8" i="3"/>
  <c r="G21" i="3"/>
  <c r="G10" i="3"/>
  <c r="G11" i="3"/>
  <c r="G12" i="3"/>
  <c r="G13" i="3"/>
  <c r="G14" i="3"/>
  <c r="G15" i="3"/>
  <c r="G16" i="3"/>
  <c r="G17" i="3"/>
  <c r="G18" i="3"/>
  <c r="G19" i="3"/>
  <c r="G20" i="3"/>
  <c r="G9" i="3"/>
  <c r="G8" i="3"/>
  <c r="D22" i="3"/>
  <c r="D21" i="3"/>
  <c r="D10" i="3"/>
  <c r="D11" i="3"/>
  <c r="D12" i="3"/>
  <c r="D13" i="3"/>
  <c r="D14" i="3"/>
  <c r="D15" i="3"/>
  <c r="D16" i="3"/>
  <c r="D17" i="3"/>
  <c r="D18" i="3"/>
  <c r="D19" i="3"/>
  <c r="D20" i="3"/>
  <c r="D9" i="3"/>
  <c r="D8" i="3"/>
  <c r="J22" i="3"/>
  <c r="G22" i="3"/>
  <c r="D9" i="34" l="1"/>
  <c r="E9" i="34" s="1"/>
  <c r="D7" i="8"/>
  <c r="G10" i="8"/>
  <c r="F10" i="8"/>
  <c r="F20" i="2" l="1"/>
  <c r="G20" i="2" s="1"/>
  <c r="F15" i="2"/>
  <c r="G15" i="2" s="1"/>
  <c r="F17" i="2"/>
  <c r="G17" i="2" s="1"/>
  <c r="F18" i="2"/>
  <c r="G18" i="2" s="1"/>
  <c r="F19" i="2"/>
  <c r="G19" i="2" s="1"/>
  <c r="F14" i="2"/>
  <c r="G14" i="2" s="1"/>
  <c r="F12" i="2"/>
  <c r="G12" i="2" s="1"/>
  <c r="E20" i="2"/>
  <c r="E19" i="2"/>
  <c r="E18" i="2"/>
  <c r="E17" i="2"/>
  <c r="E15" i="2"/>
  <c r="E14" i="2"/>
  <c r="C20" i="2"/>
  <c r="C19" i="2"/>
  <c r="C18" i="2"/>
  <c r="C17" i="2"/>
  <c r="C16" i="2"/>
  <c r="C15" i="2"/>
  <c r="C14" i="2"/>
  <c r="D13" i="34" l="1"/>
  <c r="E13" i="34" s="1"/>
  <c r="F13" i="34"/>
  <c r="G12" i="34"/>
  <c r="F12" i="34"/>
  <c r="D12" i="34"/>
  <c r="E12" i="34" s="1"/>
  <c r="G11" i="34"/>
  <c r="F11" i="34"/>
  <c r="D11" i="34"/>
  <c r="E11" i="34" s="1"/>
  <c r="D22" i="32" l="1"/>
  <c r="D21" i="32"/>
  <c r="D20" i="32"/>
  <c r="D19" i="32"/>
  <c r="D18" i="32"/>
  <c r="D17" i="32"/>
  <c r="D16" i="32"/>
  <c r="D15" i="32"/>
  <c r="D14" i="32"/>
  <c r="D13" i="32"/>
  <c r="D12" i="32"/>
  <c r="D11" i="32"/>
  <c r="D10" i="32"/>
  <c r="D9" i="32"/>
  <c r="D8" i="32"/>
  <c r="G12" i="8" l="1"/>
  <c r="F12" i="8"/>
  <c r="D12" i="8"/>
  <c r="G11" i="8"/>
  <c r="F11" i="8"/>
  <c r="D11" i="8"/>
  <c r="D10" i="8"/>
  <c r="G9" i="8"/>
  <c r="F9" i="8"/>
  <c r="D9" i="8"/>
  <c r="E14" i="1"/>
  <c r="E11" i="1"/>
  <c r="E13" i="1"/>
  <c r="E10" i="1"/>
  <c r="E9" i="1"/>
  <c r="E12" i="1"/>
  <c r="E8" i="1"/>
  <c r="C11" i="1"/>
  <c r="C13" i="1"/>
  <c r="C12" i="1"/>
  <c r="C9" i="1"/>
  <c r="C8" i="1"/>
  <c r="C14" i="1"/>
  <c r="B15" i="1"/>
  <c r="C10" i="1"/>
  <c r="D15" i="1"/>
  <c r="F15" i="1"/>
  <c r="G15" i="1"/>
</calcChain>
</file>

<file path=xl/sharedStrings.xml><?xml version="1.0" encoding="utf-8"?>
<sst xmlns="http://schemas.openxmlformats.org/spreadsheetml/2006/main" count="1954" uniqueCount="868">
  <si>
    <t>Tabulka č. 9</t>
  </si>
  <si>
    <t>Sociální příjmy obyvatelstva</t>
  </si>
  <si>
    <t>(výdaje v mil. Kč)</t>
  </si>
  <si>
    <t>Struktura</t>
  </si>
  <si>
    <t>Meziroční index v %</t>
  </si>
  <si>
    <t>v %</t>
  </si>
  <si>
    <t>nominální</t>
  </si>
  <si>
    <r>
      <t>Dávky důchodového pojištění</t>
    </r>
    <r>
      <rPr>
        <b/>
        <vertAlign val="superscript"/>
        <sz val="11"/>
        <color indexed="8"/>
        <rFont val="Arial"/>
        <family val="2"/>
        <charset val="238"/>
      </rPr>
      <t>1)</t>
    </r>
  </si>
  <si>
    <r>
      <t>Dávky nemocenského pojištění</t>
    </r>
    <r>
      <rPr>
        <b/>
        <vertAlign val="superscript"/>
        <sz val="11"/>
        <color indexed="8"/>
        <rFont val="Arial"/>
        <family val="2"/>
        <charset val="238"/>
      </rPr>
      <t>3)</t>
    </r>
  </si>
  <si>
    <t>Příspěvek na péči</t>
  </si>
  <si>
    <r>
      <t>Podpory v nezaměstnanosti</t>
    </r>
    <r>
      <rPr>
        <b/>
        <vertAlign val="superscript"/>
        <sz val="11"/>
        <color indexed="8"/>
        <rFont val="Arial"/>
        <family val="2"/>
        <charset val="238"/>
      </rPr>
      <t>4)</t>
    </r>
  </si>
  <si>
    <t>Dávky pomoci v hmotné nouzi</t>
  </si>
  <si>
    <t>Sociální příjmy celkem</t>
  </si>
  <si>
    <r>
      <rPr>
        <vertAlign val="superscript"/>
        <sz val="9"/>
        <color indexed="8"/>
        <rFont val="Arial"/>
        <family val="2"/>
        <charset val="238"/>
      </rPr>
      <t>1)</t>
    </r>
    <r>
      <rPr>
        <sz val="9"/>
        <color indexed="8"/>
        <rFont val="Arial"/>
        <family val="2"/>
        <charset val="238"/>
      </rPr>
      <t xml:space="preserve"> nezahrnuje výdaje na důchody v ozbrojených složkách a důchodové a ostatní dávky vyplacené do ciziny, </t>
    </r>
  </si>
  <si>
    <t xml:space="preserve">   naopak je zahrnuto nekomerční důchodové pojištění, náhrady povah rehabilitací a ostatní dávky</t>
  </si>
  <si>
    <r>
      <rPr>
        <vertAlign val="superscript"/>
        <sz val="9"/>
        <color indexed="8"/>
        <rFont val="Arial"/>
        <family val="2"/>
        <charset val="238"/>
      </rPr>
      <t xml:space="preserve">2) </t>
    </r>
    <r>
      <rPr>
        <sz val="9"/>
        <color indexed="8"/>
        <rFont val="Arial"/>
        <family val="2"/>
        <charset val="238"/>
      </rPr>
      <t>bez převodů na depozitní účet, vratek zaniklých dávek a převodů na příjmový účet SR</t>
    </r>
  </si>
  <si>
    <r>
      <rPr>
        <vertAlign val="superscript"/>
        <sz val="9"/>
        <color indexed="8"/>
        <rFont val="Arial"/>
        <family val="2"/>
        <charset val="238"/>
      </rPr>
      <t xml:space="preserve">3) </t>
    </r>
    <r>
      <rPr>
        <sz val="9"/>
        <color indexed="8"/>
        <rFont val="Arial"/>
        <family val="2"/>
        <charset val="238"/>
      </rPr>
      <t>bez ozbrojených složek a dávek vyplácených do ciziny</t>
    </r>
  </si>
  <si>
    <t xml:space="preserve"> </t>
  </si>
  <si>
    <t>Tabulka č. 11</t>
  </si>
  <si>
    <t>Druh dávky</t>
  </si>
  <si>
    <t>v mil. Kč</t>
  </si>
  <si>
    <t>struktura v %</t>
  </si>
  <si>
    <t>Dávky celkem</t>
  </si>
  <si>
    <t>v tom:</t>
  </si>
  <si>
    <t>Přídavek na dítě</t>
  </si>
  <si>
    <t>Rodičovský příspěvek</t>
  </si>
  <si>
    <t>Sociální příplatek</t>
  </si>
  <si>
    <t>Příspěvek na bydlení</t>
  </si>
  <si>
    <t>Porodné</t>
  </si>
  <si>
    <t>Pohřebné</t>
  </si>
  <si>
    <t>Dávky pěstounské péče</t>
  </si>
  <si>
    <t>Tabulka č. 12</t>
  </si>
  <si>
    <t>DÁVKY STÁTNÍ SOCIÁLNÍ PODPORY</t>
  </si>
  <si>
    <t>Kraj</t>
  </si>
  <si>
    <t>Celkem</t>
  </si>
  <si>
    <t>přídavek na dítě</t>
  </si>
  <si>
    <t>příspěvek na bydlení</t>
  </si>
  <si>
    <t>meziroč. index            v %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</si>
  <si>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</si>
  <si>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</si>
  <si>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</si>
  <si>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</si>
  <si>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</si>
  <si>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</si>
  <si>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</si>
  <si>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</si>
  <si>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</si>
  <si>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Olomoucký</t>
  </si>
  <si>
    <t>Jihomoravský</t>
  </si>
  <si>
    <t>Zlínský</t>
  </si>
  <si>
    <t>Moravskoslezský</t>
  </si>
  <si>
    <t>Pramen: MPSV</t>
  </si>
  <si>
    <t>Pozn.: bez vratek zaniklých dávek a převodů z depozitního účtu</t>
  </si>
  <si>
    <t xml:space="preserve">Tabulka č. 12 dokončení </t>
  </si>
  <si>
    <t>rodičovský příspěvek</t>
  </si>
  <si>
    <t>dávky pěstounské péče</t>
  </si>
  <si>
    <t>porodné</t>
  </si>
  <si>
    <t>Tabulka č. 13</t>
  </si>
  <si>
    <t>průměrný měsíční počet vyplacených dávek - územní členění</t>
  </si>
  <si>
    <t>meziroč. index v %</t>
  </si>
  <si>
    <t>Tabulka č. 14</t>
  </si>
  <si>
    <t>Tabulka č. 15</t>
  </si>
  <si>
    <r>
      <t>Kč</t>
    </r>
    <r>
      <rPr>
        <b/>
        <vertAlign val="superscript"/>
        <sz val="9"/>
        <color indexed="8"/>
        <rFont val="Arial"/>
        <family val="2"/>
        <charset val="238"/>
      </rPr>
      <t>1)</t>
    </r>
  </si>
  <si>
    <t>Relace v %</t>
  </si>
  <si>
    <t xml:space="preserve">nominální </t>
  </si>
  <si>
    <r>
      <t>reálný</t>
    </r>
    <r>
      <rPr>
        <b/>
        <vertAlign val="superscript"/>
        <sz val="9"/>
        <color indexed="8"/>
        <rFont val="Arial"/>
        <family val="2"/>
        <charset val="238"/>
      </rPr>
      <t>2)</t>
    </r>
  </si>
  <si>
    <t>(ČR = 100)</t>
  </si>
  <si>
    <t>Hl. m. Praha</t>
  </si>
  <si>
    <t>Tabulka č. 16</t>
  </si>
  <si>
    <t>Výdaje na dávky nemocenského pojištění (v mil. Kč)</t>
  </si>
  <si>
    <r>
      <t>Druh dávky</t>
    </r>
    <r>
      <rPr>
        <b/>
        <vertAlign val="superscript"/>
        <sz val="14"/>
        <color indexed="8"/>
        <rFont val="Arial"/>
        <family val="2"/>
        <charset val="238"/>
      </rPr>
      <t>1)</t>
    </r>
  </si>
  <si>
    <t>Struktura v %</t>
  </si>
  <si>
    <r>
      <t>reálný</t>
    </r>
    <r>
      <rPr>
        <b/>
        <vertAlign val="superscript"/>
        <sz val="14"/>
        <rFont val="Arial"/>
        <family val="2"/>
        <charset val="238"/>
      </rPr>
      <t>2)</t>
    </r>
  </si>
  <si>
    <t>Nemocenské</t>
  </si>
  <si>
    <t>Ošetřovné</t>
  </si>
  <si>
    <t>Vyrovnávací příspěvek v těhotenství a mateřství</t>
  </si>
  <si>
    <t>Peněžitá pomoc v mateřství</t>
  </si>
  <si>
    <t>Tabulka č. 2</t>
  </si>
  <si>
    <t>Čisté peněžní příjmy a výdaje domácností</t>
  </si>
  <si>
    <t>podle statistiky rodinných účtů</t>
  </si>
  <si>
    <t>Čisté peněžní příjmy</t>
  </si>
  <si>
    <t>měsíční průměr na celou domácnost</t>
  </si>
  <si>
    <t>Kč</t>
  </si>
  <si>
    <t>meziroční index v %</t>
  </si>
  <si>
    <t>Typ domácnosti</t>
  </si>
  <si>
    <t>spotř. cen</t>
  </si>
  <si>
    <t>životních nákladů</t>
  </si>
  <si>
    <t>Dom. zaměstnanců celkem</t>
  </si>
  <si>
    <t>Dom. zaměstnanců bez dětí</t>
  </si>
  <si>
    <t>Dom. zaměstnanců s dětmi</t>
  </si>
  <si>
    <t>Dom. sam. výdělečně činných osob</t>
  </si>
  <si>
    <t>Dom. důchodců bez ek. aktivních členů</t>
  </si>
  <si>
    <t>Domácnosti celkem</t>
  </si>
  <si>
    <t>měsíční průměr na 1 člena domácnosti</t>
  </si>
  <si>
    <t>Čisté peněžní výdaje</t>
  </si>
  <si>
    <t>Zpracováno z dat ČSÚ</t>
  </si>
  <si>
    <t xml:space="preserve">       Vývoj indexu spotřebitelských cen (životních nákladů) v %</t>
  </si>
  <si>
    <t>Domácnosti v hl. městě Praze</t>
  </si>
  <si>
    <t>Předchozí měsíc=100</t>
  </si>
  <si>
    <t>leden</t>
  </si>
  <si>
    <t>101,8</t>
  </si>
  <si>
    <t>únor</t>
  </si>
  <si>
    <t>100,2</t>
  </si>
  <si>
    <t>březen</t>
  </si>
  <si>
    <t>100,0</t>
  </si>
  <si>
    <t>99,8</t>
  </si>
  <si>
    <t>100,1</t>
  </si>
  <si>
    <t>102,0</t>
  </si>
  <si>
    <t>101,4</t>
  </si>
  <si>
    <t>101,6</t>
  </si>
  <si>
    <t>101,7</t>
  </si>
  <si>
    <t>101,9</t>
  </si>
  <si>
    <t xml:space="preserve">Stejný měsíc </t>
  </si>
  <si>
    <t>min.roku = 100</t>
  </si>
  <si>
    <t>Meziroční průměr</t>
  </si>
  <si>
    <t>od počátku roku</t>
  </si>
  <si>
    <t>Indexy spotřebitelských cen (životních nákladů) podle účelu užití (v %)</t>
  </si>
  <si>
    <t>Reprezentant (oddíl) ve spotřebním koši domácností</t>
  </si>
  <si>
    <t>Domácnosti důchodců</t>
  </si>
  <si>
    <t xml:space="preserve">Spotřebitelské ceny </t>
  </si>
  <si>
    <t>celkem</t>
  </si>
  <si>
    <t>Potraviny, nealkoholické nápoje</t>
  </si>
  <si>
    <t>Alkoholické nápoje, tabák</t>
  </si>
  <si>
    <t>tabák</t>
  </si>
  <si>
    <t>Odívání a obuv</t>
  </si>
  <si>
    <t>Bydlení, voda, energie, paliva</t>
  </si>
  <si>
    <t>Byt. vybavení, zař. domácnosti</t>
  </si>
  <si>
    <t>Zdraví</t>
  </si>
  <si>
    <t>Doprava</t>
  </si>
  <si>
    <t>Pošty a telekomunikace</t>
  </si>
  <si>
    <t>Rekreace a kultura</t>
  </si>
  <si>
    <t>Vzdělávání</t>
  </si>
  <si>
    <t>Stravování a ubytování</t>
  </si>
  <si>
    <t>Ostatní zboží a služby</t>
  </si>
  <si>
    <t>z toho: zák. pojištění mot. vozidel</t>
  </si>
  <si>
    <t>Údaje ČSÚ</t>
  </si>
  <si>
    <t>Struktura spotřebních výdajů domácností (v %)</t>
  </si>
  <si>
    <t>Spotřební</t>
  </si>
  <si>
    <t>Odívání</t>
  </si>
  <si>
    <t>Bydlení,</t>
  </si>
  <si>
    <t>Bytové</t>
  </si>
  <si>
    <t>Pošty</t>
  </si>
  <si>
    <t>Ostatní</t>
  </si>
  <si>
    <t>vydání</t>
  </si>
  <si>
    <t>a nealko-</t>
  </si>
  <si>
    <t>zboží</t>
  </si>
  <si>
    <t>holické</t>
  </si>
  <si>
    <t>nápoje,</t>
  </si>
  <si>
    <t>obuv</t>
  </si>
  <si>
    <t>energie,</t>
  </si>
  <si>
    <t>kultura</t>
  </si>
  <si>
    <t>nápoje</t>
  </si>
  <si>
    <t>paliva</t>
  </si>
  <si>
    <t>služby</t>
  </si>
  <si>
    <t>důchodců</t>
  </si>
  <si>
    <t>Zpracováno z údajů ČNB</t>
  </si>
  <si>
    <t>Stav korunových a cizoměnových úvěrů domácnosti</t>
  </si>
  <si>
    <t>mld. Kč</t>
  </si>
  <si>
    <t>a) korunové úvěry</t>
  </si>
  <si>
    <t>v tom: na bydlení</t>
  </si>
  <si>
    <t>ostatní</t>
  </si>
  <si>
    <t>b) cizoměnové úvěry</t>
  </si>
  <si>
    <t>Podíl na celkových úvěrech domácností (%)</t>
  </si>
  <si>
    <t>%</t>
  </si>
  <si>
    <t>procentní body</t>
  </si>
  <si>
    <t>korunových úvěrů na bydlení</t>
  </si>
  <si>
    <t>korunových úvěrů ostatních</t>
  </si>
  <si>
    <t>cizoměnových úvěrů</t>
  </si>
  <si>
    <t>Stav korunových a cizoměnových vkladů domácnosti</t>
  </si>
  <si>
    <t>a) korunové vklady</t>
  </si>
  <si>
    <t>v tom: termínované</t>
  </si>
  <si>
    <t>netermínované</t>
  </si>
  <si>
    <t>b) cizoměnové vklady</t>
  </si>
  <si>
    <t>Podíl na celkových vkladech domácností (%)</t>
  </si>
  <si>
    <t>korunových termínovaných vkladů</t>
  </si>
  <si>
    <t>korunových netermínovaných vkladů</t>
  </si>
  <si>
    <t>cizoměnových vkladů</t>
  </si>
  <si>
    <t>Tabulka č. 1</t>
  </si>
  <si>
    <t xml:space="preserve">Příjmy a výdaje sektoru domácností </t>
  </si>
  <si>
    <t>podle statistiky národních účtů</t>
  </si>
  <si>
    <t>Ukazatel</t>
  </si>
  <si>
    <t>Běžné příjmy celkem</t>
  </si>
  <si>
    <t>z toho:</t>
  </si>
  <si>
    <t xml:space="preserve">  z toho: Mzdy a platy</t>
  </si>
  <si>
    <t>- Sociální dávky</t>
  </si>
  <si>
    <t>Běžné výdaje celkem</t>
  </si>
  <si>
    <t>- Příspěvky na zdr. a soc. pojištění</t>
  </si>
  <si>
    <t>- Výdaje na individuální spotřebu</t>
  </si>
  <si>
    <t>Hrubé úspory</t>
  </si>
  <si>
    <t>x</t>
  </si>
  <si>
    <t>Poznámka: Indexy propočteny z nezaokrouhlených údajů</t>
  </si>
  <si>
    <t>Zpracováno z předběžných údajů ČSÚ</t>
  </si>
  <si>
    <t>Počty důchodců a průměrné výše jejich důchodů</t>
  </si>
  <si>
    <t>Počet důchodců</t>
  </si>
  <si>
    <t>Průměrné měsíční výše důchodů v Kč</t>
  </si>
  <si>
    <t>Druh důchodu</t>
  </si>
  <si>
    <t>meziroční index</t>
  </si>
  <si>
    <t>Úhrnem</t>
  </si>
  <si>
    <t>Starobní</t>
  </si>
  <si>
    <r>
      <t>z toho</t>
    </r>
    <r>
      <rPr>
        <sz val="11"/>
        <rFont val="Arial"/>
        <family val="2"/>
        <charset val="238"/>
      </rPr>
      <t>: sólo</t>
    </r>
  </si>
  <si>
    <r>
      <t xml:space="preserve"> v souběhu </t>
    </r>
    <r>
      <rPr>
        <vertAlign val="superscript"/>
        <sz val="11"/>
        <rFont val="Arial"/>
        <family val="2"/>
        <charset val="238"/>
      </rPr>
      <t>1)</t>
    </r>
  </si>
  <si>
    <r>
      <t xml:space="preserve">Poměrný starobní </t>
    </r>
    <r>
      <rPr>
        <b/>
        <vertAlign val="superscript"/>
        <sz val="11"/>
        <rFont val="Arial"/>
        <family val="2"/>
        <charset val="238"/>
      </rPr>
      <t>2)</t>
    </r>
  </si>
  <si>
    <t>Invalidní</t>
  </si>
  <si>
    <r>
      <t xml:space="preserve">    z toho pro invaliditu stupně:</t>
    </r>
    <r>
      <rPr>
        <sz val="11"/>
        <rFont val="Arial"/>
        <family val="2"/>
        <charset val="238"/>
      </rPr>
      <t xml:space="preserve"> III.</t>
    </r>
  </si>
  <si>
    <t xml:space="preserve">                                                     II.</t>
  </si>
  <si>
    <t xml:space="preserve">                                                    I.</t>
  </si>
  <si>
    <r>
      <t xml:space="preserve">Vdovský a vdovecký   </t>
    </r>
    <r>
      <rPr>
        <sz val="11"/>
        <rFont val="Arial"/>
        <family val="2"/>
        <charset val="238"/>
      </rPr>
      <t>sólo</t>
    </r>
  </si>
  <si>
    <t>Sirotčí</t>
  </si>
  <si>
    <r>
      <t xml:space="preserve">1) </t>
    </r>
    <r>
      <rPr>
        <sz val="11"/>
        <rFont val="Arial"/>
        <family val="2"/>
        <charset val="238"/>
      </rPr>
      <t>spolu s pozůstalostním důchodem</t>
    </r>
  </si>
  <si>
    <r>
      <t xml:space="preserve">2) </t>
    </r>
    <r>
      <rPr>
        <sz val="11"/>
        <rFont val="Arial"/>
        <family val="2"/>
        <charset val="238"/>
      </rPr>
      <t>za dobu pojištění kratší než 25 let</t>
    </r>
  </si>
  <si>
    <t>Výdaje (v mil. Kč)</t>
  </si>
  <si>
    <t>Meziroční</t>
  </si>
  <si>
    <t>index</t>
  </si>
  <si>
    <t xml:space="preserve">  v %</t>
  </si>
  <si>
    <t>CELKEM</t>
  </si>
  <si>
    <t>Tabulka č. 17</t>
  </si>
  <si>
    <t>Tabulka č. 3</t>
  </si>
  <si>
    <t>Průměrná měsíční nominální mzda</t>
  </si>
  <si>
    <t>(na přepočtené počty zaměstnanců)</t>
  </si>
  <si>
    <t>1. čtvrtletí</t>
  </si>
  <si>
    <t xml:space="preserve"> v %</t>
  </si>
  <si>
    <t>Podnikatelská sféra</t>
  </si>
  <si>
    <t>Nepodnikatelská sféra</t>
  </si>
  <si>
    <t>Národní hospodářství</t>
  </si>
  <si>
    <t>Tabulka č. 4</t>
  </si>
  <si>
    <t xml:space="preserve"> Průměrná měsíční nominální mzda zaměstnanců malých firem
působících v podnikatelské sféře</t>
  </si>
  <si>
    <t>Meziroční index</t>
  </si>
  <si>
    <t>Relace k průměru</t>
  </si>
  <si>
    <t>nominální mzdy</t>
  </si>
  <si>
    <r>
      <t>reálné mzdy</t>
    </r>
    <r>
      <rPr>
        <i/>
        <vertAlign val="superscript"/>
        <sz val="12"/>
        <rFont val="Arial"/>
        <family val="2"/>
        <charset val="238"/>
      </rPr>
      <t>1)</t>
    </r>
  </si>
  <si>
    <t>v Kč</t>
  </si>
  <si>
    <r>
      <t xml:space="preserve">Národní hospodářství </t>
    </r>
    <r>
      <rPr>
        <b/>
        <vertAlign val="superscript"/>
        <sz val="12"/>
        <rFont val="Arial"/>
        <family val="2"/>
        <charset val="238"/>
      </rPr>
      <t>2)</t>
    </r>
  </si>
  <si>
    <r>
      <t xml:space="preserve">Malé firmy </t>
    </r>
    <r>
      <rPr>
        <b/>
        <vertAlign val="superscript"/>
        <sz val="12"/>
        <rFont val="Arial"/>
        <family val="2"/>
        <charset val="238"/>
      </rPr>
      <t>3)</t>
    </r>
  </si>
  <si>
    <r>
      <t>2)</t>
    </r>
    <r>
      <rPr>
        <sz val="12"/>
        <rFont val="Arial"/>
        <family val="2"/>
        <charset val="238"/>
      </rPr>
      <t xml:space="preserve"> údaj za všechny podnikatelské a nepodnikatelské subjekty (bez omezení počtem zaměstnanců, vč. ozbrojených složek)</t>
    </r>
  </si>
  <si>
    <r>
      <t>3)</t>
    </r>
    <r>
      <rPr>
        <sz val="12"/>
        <rFont val="Arial"/>
        <family val="2"/>
        <charset val="238"/>
      </rPr>
      <t xml:space="preserve"> právnické i fyzické osoby s méně jak 20 zaměstnanci</t>
    </r>
  </si>
  <si>
    <t xml:space="preserve"> Tabulka č. 5</t>
  </si>
  <si>
    <t xml:space="preserve">Průměrná měsíční nominální mzda v hlavních odvětvích nepodnikatelské sféry </t>
  </si>
  <si>
    <t>Průměrná mzda v Kč</t>
  </si>
  <si>
    <t xml:space="preserve">reálné </t>
  </si>
  <si>
    <t>mzdy</t>
  </si>
  <si>
    <r>
      <t>mzdy</t>
    </r>
    <r>
      <rPr>
        <i/>
        <vertAlign val="superscript"/>
        <sz val="12"/>
        <rFont val="Arial"/>
        <family val="2"/>
        <charset val="238"/>
      </rPr>
      <t>1)</t>
    </r>
  </si>
  <si>
    <t>Veřejná správa, obrana, sociální zabezpečení</t>
  </si>
  <si>
    <t>Zdravotní, sociální péče</t>
  </si>
  <si>
    <t>Kulturní, zábavní a sportovní činnosti</t>
  </si>
  <si>
    <t>Tabulka č. 6</t>
  </si>
  <si>
    <t>Průměrná měsíční nominální mzda a počet zaměstnanců</t>
  </si>
  <si>
    <t>podle odvětví – sekcí CZ-NACE</t>
  </si>
  <si>
    <t>Průměrná měsíční nominální mzda
na přepočtené počty zaměstnanců</t>
  </si>
  <si>
    <t>Průměrný evidenční počet zaměstnanců 
přepočtený na plně zaměstnané</t>
  </si>
  <si>
    <t>nominálně</t>
  </si>
  <si>
    <r>
      <t>reálně</t>
    </r>
    <r>
      <rPr>
        <i/>
        <vertAlign val="superscript"/>
        <sz val="12"/>
        <rFont val="Arial"/>
        <family val="2"/>
        <charset val="238"/>
      </rPr>
      <t>1)</t>
    </r>
  </si>
  <si>
    <t xml:space="preserve">v tis. </t>
  </si>
  <si>
    <t>v  tis.</t>
  </si>
  <si>
    <t>Česká republika  c e l k e m</t>
  </si>
  <si>
    <t>podnikatelská sféra</t>
  </si>
  <si>
    <t xml:space="preserve">nepodnikatelská sféra </t>
  </si>
  <si>
    <t>Sekce CZ-NACE</t>
  </si>
  <si>
    <t>A</t>
  </si>
  <si>
    <t>Zemědělství, lesnictví a rybářství</t>
  </si>
  <si>
    <t>B+C+D+E Průmysl  c e l k e m</t>
  </si>
  <si>
    <t>B</t>
  </si>
  <si>
    <t>Těžba a dobývání</t>
  </si>
  <si>
    <t>C</t>
  </si>
  <si>
    <t>Zpracovatelský průmysl</t>
  </si>
  <si>
    <t>D</t>
  </si>
  <si>
    <t>Výroba a rozvod elektřiny, plynu, tepla a klimatizovaného vzduchu</t>
  </si>
  <si>
    <t>E</t>
  </si>
  <si>
    <t>Zásobování vodou; činnosti související s 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</si>
  <si>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</si>
  <si>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</si>
  <si>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</si>
  <si>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</si>
  <si>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</si>
  <si>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</si>
  <si>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</si>
  <si>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</si>
  <si>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</si>
  <si>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</si>
  <si>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</si>
  <si>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</si>
  <si>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</si>
  <si>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</si>
  <si>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</si>
  <si>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</si>
  <si>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</si>
  <si>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</si>
  <si>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</si>
  <si>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</si>
  <si>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</si>
  <si>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</si>
  <si>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</si>
  <si>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</si>
  <si>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</si>
  <si>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</si>
  <si>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</si>
  <si>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Tabulka č. 7</t>
  </si>
  <si>
    <t>Průměrná měsíční nominální mzda podle velikosti zpravodajské jednotky</t>
  </si>
  <si>
    <t xml:space="preserve"> Velikost zpravodajské jednotky</t>
  </si>
  <si>
    <t>Průměrná mzda</t>
  </si>
  <si>
    <t>Průměrný evidenční počet zaměstnanců přepočtený na plně zaměstnané</t>
  </si>
  <si>
    <t>Celkem = 100 %</t>
  </si>
  <si>
    <r>
      <t>reálné    mzdy</t>
    </r>
    <r>
      <rPr>
        <i/>
        <vertAlign val="superscript"/>
        <sz val="12"/>
        <rFont val="Arial"/>
        <family val="2"/>
        <charset val="238"/>
      </rPr>
      <t>1)</t>
    </r>
  </si>
  <si>
    <t>v tis.</t>
  </si>
  <si>
    <t xml:space="preserve">       0 -   19 zaměstnanců</t>
  </si>
  <si>
    <t xml:space="preserve">     20 -   49 zaměstnanců</t>
  </si>
  <si>
    <t xml:space="preserve">     50 -   99 zaměstnanců</t>
  </si>
  <si>
    <t xml:space="preserve">   100 - 249 zaměstnanců</t>
  </si>
  <si>
    <t xml:space="preserve">   250 - 499 zaměstnanců</t>
  </si>
  <si>
    <t xml:space="preserve">   500 - 999 zaměstnanců</t>
  </si>
  <si>
    <t>1 000 a více zaměstnanců</t>
  </si>
  <si>
    <t xml:space="preserve">Celkem </t>
  </si>
  <si>
    <t>Tabulka č. 8</t>
  </si>
  <si>
    <t>Průměrná měsíční nominální mzda v územním členění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</si>
  <si>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</si>
  <si>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</si>
  <si>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</si>
  <si>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</si>
  <si>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 </t>
  </si>
  <si>
    <t xml:space="preserve">Liberecký </t>
  </si>
  <si>
    <t xml:space="preserve">Královéhradecký </t>
  </si>
  <si>
    <t xml:space="preserve">Pardubický </t>
  </si>
  <si>
    <t xml:space="preserve">Jihomoravský </t>
  </si>
  <si>
    <t xml:space="preserve">Olomoucký </t>
  </si>
  <si>
    <t xml:space="preserve">Zlínský </t>
  </si>
  <si>
    <t xml:space="preserve">Moravskoslezský </t>
  </si>
  <si>
    <t>Pozn.: Data zpracována podle tzv. pracovištní metody (tj. místa skutečného pracoviště zaměstnanců).</t>
  </si>
  <si>
    <t xml:space="preserve"> II.</t>
  </si>
  <si>
    <t>Tabulková příloha</t>
  </si>
  <si>
    <t>O B S A H</t>
  </si>
  <si>
    <t>Tabulka č.</t>
  </si>
  <si>
    <t>Příjmy a výdaje sektoru domácností podle statistiky národních účtů</t>
  </si>
  <si>
    <t>Čisté peněžní příjmy a výdaje domácností podle statistiky rodinných účtů</t>
  </si>
  <si>
    <t>Průměrná měsíční nominální mzda (na přepočtené počty zaměstnanců)</t>
  </si>
  <si>
    <t>Průměrná měsíční nominální mzda v hlavních odvětvích nepodnikatelské sféry (na přepočtené počty zaměstnanců)</t>
  </si>
  <si>
    <t>Průměrná měsíční nominální mzda a počet zaměstnanců podle odvětví - sekcí CZ-NACE (na přepočtené počty zaměstnanců)</t>
  </si>
  <si>
    <t>Průměrná měsíční nominální mzda podle velikosti zpravodajské jednotky (na přepočtené počty zaměstnanců)</t>
  </si>
  <si>
    <t>Průměrná měsíční nominální mzda v územním členění (na přepočtené počty zaměstnanců)</t>
  </si>
  <si>
    <t>Výdaje na dávky nemocenského pojištění</t>
  </si>
  <si>
    <t>Vývoj indexu spotřebitelských cen (životních nákladů) v % podle sledovaných typů domácností</t>
  </si>
  <si>
    <t>Vývoj korunových a cizoměnových vkladů domácností</t>
  </si>
  <si>
    <t>Průměrná měsíční nominální mzda zaměstnanců malých firem v podnikatelské sféře (na přepočtené počty zaměstnanců)</t>
  </si>
  <si>
    <t>meziroční index
v %</t>
  </si>
  <si>
    <t>Celkem*</t>
  </si>
  <si>
    <t>Průměrná výše dávky</t>
  </si>
  <si>
    <t>(v Kč)</t>
  </si>
  <si>
    <r>
      <t xml:space="preserve">reálný </t>
    </r>
    <r>
      <rPr>
        <vertAlign val="superscript"/>
        <sz val="10"/>
        <rFont val="Arial CE"/>
        <charset val="238"/>
      </rPr>
      <t>2)</t>
    </r>
  </si>
  <si>
    <t>Příspěvek na živobytí</t>
  </si>
  <si>
    <t>Doplatek na bydlení</t>
  </si>
  <si>
    <t>Mimořádná okamžitá pomoc</t>
  </si>
  <si>
    <r>
      <t>Dávky pomoci v hmotné nouzi (v mil. Kč)</t>
    </r>
    <r>
      <rPr>
        <b/>
        <vertAlign val="superscript"/>
        <sz val="16"/>
        <color theme="1"/>
        <rFont val="Arial"/>
        <family val="2"/>
        <charset val="238"/>
      </rPr>
      <t>1)</t>
    </r>
  </si>
  <si>
    <t>dávky pěst. péče</t>
  </si>
  <si>
    <t>Domácnosti</t>
  </si>
  <si>
    <t>v hl. městě</t>
  </si>
  <si>
    <t>102,6</t>
  </si>
  <si>
    <t xml:space="preserve"> Vývoj korunových a cizoměnových úvěrů domácností </t>
  </si>
  <si>
    <t xml:space="preserve">                      Vývoj korunových a cizoměnových vkladů domácností </t>
  </si>
  <si>
    <t>Dávky pomoci v hmotné nouzi (v mil. Kč)</t>
  </si>
  <si>
    <r>
      <t>(v územním členění, vyplacené měsíčně</t>
    </r>
    <r>
      <rPr>
        <b/>
        <i/>
        <sz val="12"/>
        <color indexed="8"/>
        <rFont val="Arial"/>
        <family val="2"/>
        <charset val="238"/>
      </rPr>
      <t>)</t>
    </r>
  </si>
  <si>
    <t>(vyplacené)</t>
  </si>
  <si>
    <r>
      <t>reálný</t>
    </r>
    <r>
      <rPr>
        <vertAlign val="superscript"/>
        <sz val="11"/>
        <color theme="1"/>
        <rFont val="Arial"/>
        <family val="2"/>
        <charset val="238"/>
      </rPr>
      <t>1</t>
    </r>
    <r>
      <rPr>
        <vertAlign val="superscript"/>
        <sz val="11"/>
        <color indexed="8"/>
        <rFont val="Arial"/>
        <family val="2"/>
        <charset val="238"/>
      </rPr>
      <t>)</t>
    </r>
  </si>
  <si>
    <t>Zdroj: MPSV (Okstat)</t>
  </si>
  <si>
    <t>Pramen: MPSV (Okstat)</t>
  </si>
  <si>
    <r>
      <rPr>
        <u/>
        <sz val="22"/>
        <color indexed="8"/>
        <rFont val="Arial"/>
        <family val="2"/>
        <charset val="238"/>
      </rPr>
      <t>Pramen:</t>
    </r>
    <r>
      <rPr>
        <sz val="22"/>
        <color indexed="8"/>
        <rFont val="Arial"/>
        <family val="2"/>
        <charset val="238"/>
      </rPr>
      <t xml:space="preserve"> MPSV (Okstat)</t>
    </r>
  </si>
  <si>
    <t>Vývoj korunových a cizoměnových úvěrů domácností</t>
  </si>
  <si>
    <t>Výdaje na dávky státní sociální podpory a dávky pěstounské péče</t>
  </si>
  <si>
    <r>
      <rPr>
        <vertAlign val="superscript"/>
        <sz val="9"/>
        <color indexed="8"/>
        <rFont val="Arial"/>
        <family val="2"/>
        <charset val="238"/>
      </rPr>
      <t>1)</t>
    </r>
    <r>
      <rPr>
        <sz val="9"/>
        <color indexed="8"/>
        <rFont val="Arial"/>
        <family val="2"/>
        <charset val="238"/>
      </rPr>
      <t>včetně výplat do zahraničí</t>
    </r>
  </si>
  <si>
    <t>Průměrná měsíční výše příspěvku na bydlení (v Kč)</t>
  </si>
  <si>
    <t>průměrná měsíční výše příspěvku na bydlení - územní členění*</t>
  </si>
  <si>
    <t>* podle adresy trvalého bydliště žadatele</t>
  </si>
  <si>
    <t>příspěvek na živobytí</t>
  </si>
  <si>
    <t>doplatek na bydlení</t>
  </si>
  <si>
    <t>mimoř. okamžitá pomoc</t>
  </si>
  <si>
    <r>
      <t>reálný</t>
    </r>
    <r>
      <rPr>
        <b/>
        <vertAlign val="superscript"/>
        <sz val="11"/>
        <color theme="1"/>
        <rFont val="Arial"/>
        <family val="2"/>
        <charset val="238"/>
      </rPr>
      <t>6</t>
    </r>
    <r>
      <rPr>
        <b/>
        <vertAlign val="superscript"/>
        <sz val="11"/>
        <color indexed="8"/>
        <rFont val="Arial"/>
        <family val="2"/>
        <charset val="238"/>
      </rPr>
      <t>)</t>
    </r>
  </si>
  <si>
    <r>
      <t>Dávky podmíněné zdravotním stavem</t>
    </r>
    <r>
      <rPr>
        <b/>
        <vertAlign val="superscript"/>
        <sz val="11"/>
        <color theme="1"/>
        <rFont val="Arial"/>
        <family val="2"/>
        <charset val="238"/>
      </rPr>
      <t>5)</t>
    </r>
  </si>
  <si>
    <r>
      <t>Průměrná výše podpory v nezaměstnanosti</t>
    </r>
    <r>
      <rPr>
        <b/>
        <i/>
        <vertAlign val="superscript"/>
        <sz val="14"/>
        <rFont val="Arial CE"/>
        <charset val="238"/>
      </rPr>
      <t>1)</t>
    </r>
    <r>
      <rPr>
        <b/>
        <i/>
        <sz val="14"/>
        <rFont val="Arial CE"/>
        <charset val="238"/>
      </rPr>
      <t xml:space="preserve"> </t>
    </r>
  </si>
  <si>
    <t>(v územním členění  měsíčně)</t>
  </si>
  <si>
    <r>
      <t xml:space="preserve">1) </t>
    </r>
    <r>
      <rPr>
        <sz val="10"/>
        <rFont val="Arial"/>
        <family val="2"/>
        <charset val="238"/>
      </rPr>
      <t>údaje MPSV</t>
    </r>
  </si>
  <si>
    <t xml:space="preserve">Poznámka: výdaje na podpory v nezaměstnanosti neobsahují kompenzaci odchodného, odbytného a odstupného </t>
  </si>
  <si>
    <t>Tabulka č.18</t>
  </si>
  <si>
    <t>Tabulka č. 19</t>
  </si>
  <si>
    <t>Druh příjmu</t>
  </si>
  <si>
    <r>
      <t xml:space="preserve">5) </t>
    </r>
    <r>
      <rPr>
        <sz val="9"/>
        <rFont val="Arial"/>
        <family val="2"/>
        <charset val="238"/>
      </rPr>
      <t>zahrnuje výdaje na příspěvek na mobilitu, příspěvek na zvláštní pomůcku a na dávky vyplacené Úřadem práce ČR a příslušnými obcemi podle vyhláška MPSV č. 182/1991 Sb.</t>
    </r>
  </si>
  <si>
    <r>
      <t>1)</t>
    </r>
    <r>
      <rPr>
        <i/>
        <sz val="9"/>
        <color indexed="8"/>
        <rFont val="Arial"/>
        <family val="2"/>
        <charset val="238"/>
      </rPr>
      <t xml:space="preserve"> údaje z Jednotného výplatního místa </t>
    </r>
  </si>
  <si>
    <r>
      <t>DÁVKY POMOCI V HMOTNÉ NOUZI</t>
    </r>
    <r>
      <rPr>
        <b/>
        <i/>
        <vertAlign val="superscript"/>
        <sz val="12"/>
        <rFont val="Arial"/>
        <family val="2"/>
        <charset val="238"/>
      </rPr>
      <t>1)</t>
    </r>
  </si>
  <si>
    <r>
      <t>1)</t>
    </r>
    <r>
      <rPr>
        <sz val="9"/>
        <color indexed="8"/>
        <rFont val="Arial"/>
        <family val="2"/>
        <charset val="238"/>
      </rPr>
      <t xml:space="preserve"> údaje z Jednotného výplatního místa</t>
    </r>
  </si>
  <si>
    <t>meziroční
 index v %</t>
  </si>
  <si>
    <t>99,6</t>
  </si>
  <si>
    <t>Období / skutečnost</t>
  </si>
  <si>
    <r>
      <t xml:space="preserve">Praze  </t>
    </r>
    <r>
      <rPr>
        <b/>
        <vertAlign val="superscript"/>
        <sz val="14"/>
        <rFont val="Arial CE"/>
        <family val="2"/>
        <charset val="238"/>
      </rPr>
      <t xml:space="preserve">  </t>
    </r>
  </si>
  <si>
    <t>101,3</t>
  </si>
  <si>
    <t>101,2</t>
  </si>
  <si>
    <t>Prosinec 2012 =100</t>
  </si>
  <si>
    <t>101,5</t>
  </si>
  <si>
    <t xml:space="preserve">         Pozn.  Údaje ČSÚ</t>
  </si>
  <si>
    <t>Tabulka č. 25</t>
  </si>
  <si>
    <t>Alkoho-</t>
  </si>
  <si>
    <t>Rekre-</t>
  </si>
  <si>
    <t>Stravo-</t>
  </si>
  <si>
    <t>lické</t>
  </si>
  <si>
    <t>vyba-</t>
  </si>
  <si>
    <t>a tele-</t>
  </si>
  <si>
    <t>ace</t>
  </si>
  <si>
    <t>Vzdě-</t>
  </si>
  <si>
    <t>vání a</t>
  </si>
  <si>
    <t>vení,</t>
  </si>
  <si>
    <t>komu-</t>
  </si>
  <si>
    <t>lávání</t>
  </si>
  <si>
    <t>ubyto-</t>
  </si>
  <si>
    <t>zař.dom</t>
  </si>
  <si>
    <t>nikace</t>
  </si>
  <si>
    <t>rozdíl v p.b.</t>
  </si>
  <si>
    <t>Tabulka č. 23</t>
  </si>
  <si>
    <t>Tabulka č. 24</t>
  </si>
  <si>
    <t>DÁVKY STÁTNÍ SOCIÁLNÍ PODPORY A DÁVKY PĚSTOUNSKÉ PÉČE</t>
  </si>
  <si>
    <t>Dávky státní sociální podpory a dávky pěstounské péče připadající na 1 obyvatele</t>
  </si>
  <si>
    <t xml:space="preserve">  obyvatel daného roku</t>
  </si>
  <si>
    <r>
      <t>reálný</t>
    </r>
    <r>
      <rPr>
        <i/>
        <vertAlign val="superscript"/>
        <sz val="12"/>
        <rFont val="Arial"/>
        <family val="2"/>
        <charset val="238"/>
      </rPr>
      <t>1)</t>
    </r>
  </si>
  <si>
    <r>
      <t xml:space="preserve">1) </t>
    </r>
    <r>
      <rPr>
        <sz val="12"/>
        <rFont val="Arial"/>
        <family val="2"/>
        <charset val="238"/>
      </rPr>
      <t>při použití indexu spotřebitelských cen (101,8 %)</t>
    </r>
  </si>
  <si>
    <t>Pozn.: Údaje se týkají pouze zaměstnanců v pracovním poměru ke zpravodajské jednotce. Zahrnuty nejsou osoby vykonávající veřejné funkce, např. poslanci, senátoři, uvolnění členové zastupitelstev všech stupňů, soudci aj. V údajích o průměrných mzdách se jedná o mzdy v tomto období zúčtované k výplatě. Výpočtové údaje jsou počítány z nezaokrouhlených čísel a teprve následně zaokrouhleny, proto v některých případech součty a rozdíly nesouhlasí.</t>
  </si>
  <si>
    <t>Dávky státní sociální podpory a dávky pěstounské péče (výdaje - územní členění)</t>
  </si>
  <si>
    <t xml:space="preserve">Dávky státní sociální podpory a dávky pěstounské péče (průměrný měsíční počet vyplacených dávek - územní členění) </t>
  </si>
  <si>
    <t>Dávky státní sociální podpory a dávky pěstounské péče připadající na 1 obyvatele (v územním členění, vyplacené měsíčně)</t>
  </si>
  <si>
    <t xml:space="preserve">z toho </t>
  </si>
  <si>
    <t>1. pololetí 2012</t>
  </si>
  <si>
    <t>1. pololetí 2013</t>
  </si>
  <si>
    <t>1. pololetí</t>
  </si>
  <si>
    <t xml:space="preserve">1. pololetí </t>
  </si>
  <si>
    <t>1. pololetí (v mil. Kč)</t>
  </si>
  <si>
    <r>
      <t>(výdaje v územním členění)</t>
    </r>
    <r>
      <rPr>
        <b/>
        <i/>
        <vertAlign val="superscript"/>
        <sz val="14"/>
        <color indexed="8"/>
        <rFont val="Arial"/>
        <family val="2"/>
        <charset val="238"/>
      </rPr>
      <t>1)</t>
    </r>
  </si>
  <si>
    <t>1. pololetí   (v mil. Kč)</t>
  </si>
  <si>
    <t>1. pololetí (v tis.)</t>
  </si>
  <si>
    <t xml:space="preserve">v 1. pololetí </t>
  </si>
  <si>
    <r>
      <rPr>
        <vertAlign val="superscript"/>
        <sz val="9"/>
        <rFont val="Arial"/>
        <family val="2"/>
        <charset val="238"/>
      </rPr>
      <t xml:space="preserve">6) </t>
    </r>
    <r>
      <rPr>
        <sz val="9"/>
        <rFont val="Arial"/>
        <family val="2"/>
        <charset val="238"/>
      </rPr>
      <t>při použití indexu spotřebitelských cen (101,7 %)</t>
    </r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</si>
  <si>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>při použití indexu spotřebitelských cen (101,7 %)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</si>
  <si>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při použití indexu spotřebitelských cen (101,7 %)</t>
    </r>
  </si>
  <si>
    <r>
      <rPr>
        <vertAlign val="superscript"/>
        <sz val="9"/>
        <rFont val="Arial"/>
        <family val="2"/>
        <charset val="238"/>
      </rPr>
      <t>2)</t>
    </r>
    <r>
      <rPr>
        <sz val="9"/>
        <rFont val="Arial"/>
        <family val="2"/>
        <charset val="238"/>
      </rPr>
      <t>při použití indexu spotřebitelských cen (101,7 %)</t>
    </r>
  </si>
  <si>
    <t xml:space="preserve"> vyplácených za červen uvedeného roku</t>
  </si>
  <si>
    <t>Tabulka č. 10</t>
  </si>
  <si>
    <t xml:space="preserve">   rovněž s využitím meziročního indexu životních nákladů (102,3 %)</t>
  </si>
  <si>
    <r>
      <rPr>
        <vertAlign val="superscript"/>
        <sz val="9"/>
        <color indexed="8"/>
        <rFont val="Arial"/>
        <family val="2"/>
        <charset val="238"/>
      </rPr>
      <t>1)</t>
    </r>
    <r>
      <rPr>
        <sz val="9"/>
        <color indexed="8"/>
        <rFont val="Arial"/>
        <family val="2"/>
        <charset val="238"/>
      </rPr>
      <t xml:space="preserve">propočteno s využtím průměrného meziročního indexu spotřebitelských cen (101,7 %) a u domácností důchodců </t>
    </r>
  </si>
  <si>
    <r>
      <t>reálný při použití indexu</t>
    </r>
    <r>
      <rPr>
        <b/>
        <vertAlign val="superscript"/>
        <sz val="9"/>
        <color indexed="8"/>
        <rFont val="Arial"/>
        <family val="2"/>
        <charset val="238"/>
      </rPr>
      <t>1)</t>
    </r>
  </si>
  <si>
    <t>červen</t>
  </si>
  <si>
    <t>květen</t>
  </si>
  <si>
    <t>duben</t>
  </si>
  <si>
    <t>102,1</t>
  </si>
  <si>
    <t>100,5</t>
  </si>
  <si>
    <t>100,4</t>
  </si>
  <si>
    <t xml:space="preserve">        v 1. pololetí 2013 podle sledovaných typů domácností</t>
  </si>
  <si>
    <t>zahraniční rekreace</t>
  </si>
  <si>
    <t>z toho: tuzemská rekreace</t>
  </si>
  <si>
    <t>z toho: pohonné hmoty</t>
  </si>
  <si>
    <t>nájemné z bytu</t>
  </si>
  <si>
    <t>teplo a teplá voda</t>
  </si>
  <si>
    <t>stočné</t>
  </si>
  <si>
    <t>vodné</t>
  </si>
  <si>
    <t>zemní plyn</t>
  </si>
  <si>
    <t>z toho: elektřina</t>
  </si>
  <si>
    <t>v tom: alkoholické nápoje</t>
  </si>
  <si>
    <t>nealkoholické nápoje</t>
  </si>
  <si>
    <t xml:space="preserve">ovoce </t>
  </si>
  <si>
    <t>mléko, sýry, vejce</t>
  </si>
  <si>
    <t>maso</t>
  </si>
  <si>
    <t>z toho: pekárenské výrobky, obiloviny</t>
  </si>
  <si>
    <t>(průměr 1. pol. 2013 / 1. pol. 2012)</t>
  </si>
  <si>
    <t>Zpracováno z nezaokrouhlených dat ČSÚ</t>
  </si>
  <si>
    <t>rozdíl Kč</t>
  </si>
  <si>
    <t>2012 - v %</t>
  </si>
  <si>
    <t>osob</t>
  </si>
  <si>
    <t>2012 - v Kč</t>
  </si>
  <si>
    <t>bez EA</t>
  </si>
  <si>
    <t>2013 - v %</t>
  </si>
  <si>
    <t>2013 - v Kč</t>
  </si>
  <si>
    <t xml:space="preserve">Domácnosti  </t>
  </si>
  <si>
    <t>OSVČ</t>
  </si>
  <si>
    <t>s dětmi</t>
  </si>
  <si>
    <t>zaměstnanců</t>
  </si>
  <si>
    <t>bez dětí</t>
  </si>
  <si>
    <t xml:space="preserve">vání   </t>
  </si>
  <si>
    <t xml:space="preserve">a  </t>
  </si>
  <si>
    <t xml:space="preserve">a </t>
  </si>
  <si>
    <t>voda</t>
  </si>
  <si>
    <t xml:space="preserve">   1. pololetí</t>
  </si>
  <si>
    <t>Potraviny</t>
  </si>
  <si>
    <t>Typ</t>
  </si>
  <si>
    <t>1. pol.</t>
  </si>
  <si>
    <t>30.6.</t>
  </si>
  <si>
    <t>31.12.</t>
  </si>
  <si>
    <t>Meziroční změna v :</t>
  </si>
  <si>
    <t xml:space="preserve">stav k: </t>
  </si>
  <si>
    <t>-1,1</t>
  </si>
  <si>
    <t>0,5</t>
  </si>
  <si>
    <t>44,0</t>
  </si>
  <si>
    <t>45,7</t>
  </si>
  <si>
    <t>46,2</t>
  </si>
  <si>
    <t>1 134,5</t>
  </si>
  <si>
    <r>
      <t>reálný</t>
    </r>
    <r>
      <rPr>
        <b/>
        <vertAlign val="superscript"/>
        <sz val="10"/>
        <rFont val="Arial CE"/>
        <charset val="238"/>
      </rPr>
      <t>*)</t>
    </r>
  </si>
  <si>
    <t>99,9</t>
  </si>
  <si>
    <r>
      <t>- Náhrady zaměstnancům</t>
    </r>
    <r>
      <rPr>
        <b/>
        <vertAlign val="superscript"/>
        <sz val="10"/>
        <rFont val="Arial CE"/>
        <charset val="238"/>
      </rPr>
      <t>1)</t>
    </r>
  </si>
  <si>
    <t>99,7</t>
  </si>
  <si>
    <r>
      <t>- Smíšený důchod</t>
    </r>
    <r>
      <rPr>
        <b/>
        <vertAlign val="superscript"/>
        <sz val="10"/>
        <rFont val="Arial CE"/>
        <charset val="238"/>
      </rPr>
      <t>2)</t>
    </r>
  </si>
  <si>
    <r>
      <t>- Důchody z vlastnictví</t>
    </r>
    <r>
      <rPr>
        <b/>
        <vertAlign val="superscript"/>
        <sz val="10"/>
        <rFont val="Arial CE"/>
        <charset val="238"/>
      </rPr>
      <t>3)</t>
    </r>
  </si>
  <si>
    <t>96,3</t>
  </si>
  <si>
    <r>
      <t>- Ostatní běžné transfery příjmové</t>
    </r>
    <r>
      <rPr>
        <b/>
        <vertAlign val="superscript"/>
        <sz val="10"/>
        <rFont val="Arial CE"/>
        <charset val="238"/>
      </rPr>
      <t>4)</t>
    </r>
  </si>
  <si>
    <t>100,7</t>
  </si>
  <si>
    <t>89,3</t>
  </si>
  <si>
    <t>94,4</t>
  </si>
  <si>
    <t>102,4</t>
  </si>
  <si>
    <t>100,6</t>
  </si>
  <si>
    <t>96,5</t>
  </si>
  <si>
    <r>
      <t>*)</t>
    </r>
    <r>
      <rPr>
        <sz val="9"/>
        <rFont val="Arial CE"/>
        <family val="2"/>
        <charset val="238"/>
      </rPr>
      <t xml:space="preserve"> při použití indexu spotřebitelských cen  (101,7 %)</t>
    </r>
  </si>
  <si>
    <r>
      <t xml:space="preserve">1) </t>
    </r>
    <r>
      <rPr>
        <sz val="9"/>
        <rFont val="Arial CE"/>
        <charset val="238"/>
      </rPr>
      <t>mzdy a platy; sociální příspěvky zaměstnavatelů</t>
    </r>
  </si>
  <si>
    <r>
      <t xml:space="preserve">3) </t>
    </r>
    <r>
      <rPr>
        <sz val="9"/>
        <rFont val="Arial CE"/>
        <charset val="238"/>
      </rPr>
      <t xml:space="preserve">např. úroky, dividendy, pachtovné </t>
    </r>
  </si>
  <si>
    <r>
      <rPr>
        <vertAlign val="superscript"/>
        <sz val="9"/>
        <rFont val="Arial CE"/>
        <charset val="238"/>
      </rPr>
      <t xml:space="preserve">4) </t>
    </r>
    <r>
      <rPr>
        <sz val="9"/>
        <rFont val="Arial CE"/>
        <charset val="238"/>
      </rPr>
      <t>např. náhrady z neživotního pojištění, výhry ze sázek a loterií, převody ze zahraničí</t>
    </r>
  </si>
  <si>
    <t>Tabulka č. 20</t>
  </si>
  <si>
    <r>
      <t>Dávky st. soc. podpory a dávky pěst. péče</t>
    </r>
    <r>
      <rPr>
        <b/>
        <vertAlign val="superscript"/>
        <sz val="11"/>
        <color indexed="8"/>
        <rFont val="Arial"/>
        <family val="2"/>
        <charset val="238"/>
      </rPr>
      <t>2)</t>
    </r>
  </si>
  <si>
    <r>
      <t>- Důchody z vlastnictví</t>
    </r>
    <r>
      <rPr>
        <b/>
        <vertAlign val="superscript"/>
        <sz val="10"/>
        <rFont val="Arial CE"/>
        <charset val="238"/>
      </rPr>
      <t>5)</t>
    </r>
  </si>
  <si>
    <r>
      <t>- Běžné daně z důchodu</t>
    </r>
    <r>
      <rPr>
        <b/>
        <vertAlign val="superscript"/>
        <sz val="10"/>
        <rFont val="Arial CE"/>
        <charset val="238"/>
      </rPr>
      <t>6)</t>
    </r>
  </si>
  <si>
    <r>
      <t>- Ostatní běžné transfery výdajové</t>
    </r>
    <r>
      <rPr>
        <b/>
        <vertAlign val="superscript"/>
        <sz val="10"/>
        <rFont val="Arial CE"/>
        <charset val="238"/>
      </rPr>
      <t>7)</t>
    </r>
  </si>
  <si>
    <r>
      <t>Disponibilní důchod</t>
    </r>
    <r>
      <rPr>
        <b/>
        <i/>
        <vertAlign val="superscript"/>
        <sz val="11"/>
        <rFont val="Arial CE"/>
        <charset val="238"/>
      </rPr>
      <t>8)</t>
    </r>
  </si>
  <si>
    <r>
      <rPr>
        <vertAlign val="superscript"/>
        <sz val="9"/>
        <rFont val="Arial CE"/>
        <charset val="238"/>
      </rPr>
      <t>5)</t>
    </r>
    <r>
      <rPr>
        <sz val="9"/>
        <rFont val="Arial CE"/>
        <charset val="238"/>
      </rPr>
      <t xml:space="preserve"> dlužné úroky, platby za pronájem půdy</t>
    </r>
  </si>
  <si>
    <r>
      <rPr>
        <vertAlign val="superscript"/>
        <sz val="9"/>
        <rFont val="Arial CE"/>
        <charset val="238"/>
      </rPr>
      <t>6)</t>
    </r>
    <r>
      <rPr>
        <sz val="9"/>
        <rFont val="Arial CE"/>
        <charset val="238"/>
      </rPr>
      <t xml:space="preserve"> např. daně z příjmů ze zaměstnání, majetku, podnikání, z výher z loterií a sázek</t>
    </r>
  </si>
  <si>
    <r>
      <t xml:space="preserve">7) </t>
    </r>
    <r>
      <rPr>
        <sz val="9"/>
        <rFont val="Arial CE"/>
        <charset val="238"/>
      </rPr>
      <t>např. pojistné na neživotní pojištění, sázky do výše výher, převody do zahraničí</t>
    </r>
  </si>
  <si>
    <r>
      <rPr>
        <vertAlign val="superscript"/>
        <sz val="9"/>
        <rFont val="Arial CE"/>
        <charset val="238"/>
      </rPr>
      <t>8)</t>
    </r>
    <r>
      <rPr>
        <sz val="9"/>
        <rFont val="Arial CE"/>
        <charset val="238"/>
      </rPr>
      <t xml:space="preserve"> rozdíl mezi běžnými příjmy a běžnými výdaji</t>
    </r>
  </si>
  <si>
    <r>
      <rPr>
        <vertAlign val="superscript"/>
        <sz val="9"/>
        <rFont val="Arial CE"/>
        <charset val="238"/>
      </rPr>
      <t>9)</t>
    </r>
    <r>
      <rPr>
        <sz val="9"/>
        <rFont val="Arial CE"/>
        <charset val="238"/>
      </rPr>
      <t xml:space="preserve"> poměr hrubých úspor k disponibilnímu důchodu</t>
    </r>
  </si>
  <si>
    <t>Tabulka č. 21</t>
  </si>
  <si>
    <t>Tabulka č. 22</t>
  </si>
  <si>
    <t>v 1. pololetí 2013</t>
  </si>
  <si>
    <t>z Informačního systému o průměrném výdělku</t>
  </si>
  <si>
    <t xml:space="preserve">Vybrané výstupy </t>
  </si>
  <si>
    <t>Hrubá měsíční mzda a její diferenciace podle typu pracovního úvazku (mzdová sféra)</t>
  </si>
  <si>
    <t>MZS-M12z</t>
  </si>
  <si>
    <t>Hrubá měsíční mzda a její diferenciace podle typu invalidního důchodu (mzdová sféra)</t>
  </si>
  <si>
    <t>MZS-M11z</t>
  </si>
  <si>
    <t>Hrubá měsíční mzda a její diferenciace podle státního občanství</t>
  </si>
  <si>
    <r>
      <t>CR-M5z</t>
    </r>
    <r>
      <rPr>
        <vertAlign val="superscript"/>
        <sz val="10"/>
        <rFont val="Arial CE"/>
        <charset val="238"/>
      </rPr>
      <t>+</t>
    </r>
  </si>
  <si>
    <t>Hrubá měsíční mzda podle vybraných podskupin CZ-ISCO v kombinaci s pohlavím
- medián</t>
  </si>
  <si>
    <t>CR-M8.1k</t>
  </si>
  <si>
    <t>Hrubá měsíční mzda podle vybraných podskupin CZ-ISCO v kombinaci s pohlavím
- průměrná mzda</t>
  </si>
  <si>
    <t>CR-M8.1k_prum</t>
  </si>
  <si>
    <t>Hrubá měsíční mzda a její diferenciace podle sekcí CZ-NACE</t>
  </si>
  <si>
    <t>CR-M6.1z</t>
  </si>
  <si>
    <t>Hrubá měsíční mzda podle sekcí CZ-NACE a pohlaví, věku a stupňů vzdělání
- medián</t>
  </si>
  <si>
    <t>CR-M6k</t>
  </si>
  <si>
    <t>Hrubá měsíční mzda podle sekcí CZ-NACE a pohlaví, věku a stupňů vzdělání
- průměrná mzda</t>
  </si>
  <si>
    <t>CR-M6k_prum</t>
  </si>
  <si>
    <t>Hrubá měsíční mzda podle kategorií zaměstnání</t>
  </si>
  <si>
    <t>CR-M7.1z</t>
  </si>
  <si>
    <t>Hrubá měsíční mzda podle stupně dosaženého vzdělání v kombinaci s pohlavím
a věkovou skupinou - medián</t>
  </si>
  <si>
    <t>CR-M2k</t>
  </si>
  <si>
    <t>Hrubá měsíční mzda podle stupně dosaženého vzdělání v kombinaci s pohlavím
a věkovou skupinou - průměrná mzda</t>
  </si>
  <si>
    <t>CR-M2k_prum</t>
  </si>
  <si>
    <t>CR-M6z</t>
  </si>
  <si>
    <t>Podíl pracovníků v intervalech průměrného měsíčního výdělku</t>
  </si>
  <si>
    <t>Graf</t>
  </si>
  <si>
    <t>Podíly zaměstnanců v pásmech měsíčního výdělku podle sekcí a oddílů - CZ-NACE</t>
  </si>
  <si>
    <t>CR-M6p</t>
  </si>
  <si>
    <t>Strana</t>
  </si>
  <si>
    <t>Označení</t>
  </si>
  <si>
    <t>Obsah</t>
  </si>
  <si>
    <t>Sociální péče a sociální služby</t>
  </si>
  <si>
    <t>QB</t>
  </si>
  <si>
    <t>Zdravotní péče</t>
  </si>
  <si>
    <t>QA</t>
  </si>
  <si>
    <t>Veřejná správa a obrana, povinné sociální zabezpečení</t>
  </si>
  <si>
    <t>Ostatní profesní, vědecké a technické činnosti</t>
  </si>
  <si>
    <t>MC</t>
  </si>
  <si>
    <t>Výzkum a vývoj</t>
  </si>
  <si>
    <t>MB</t>
  </si>
  <si>
    <t>Právní, účetnické a inženýrské činnosti, technické zkoušky a analýzy</t>
  </si>
  <si>
    <t>MA</t>
  </si>
  <si>
    <t>Činnosti v oblasti nemovitostí</t>
  </si>
  <si>
    <t>IT a informační činnosti</t>
  </si>
  <si>
    <t>JC</t>
  </si>
  <si>
    <t>Telekomunikační činnosti</t>
  </si>
  <si>
    <t>JB</t>
  </si>
  <si>
    <t>Vydavatelské činnosti, tvorba programů a vysílání</t>
  </si>
  <si>
    <t>JA</t>
  </si>
  <si>
    <t>Obchod, opravy motorových vozidel</t>
  </si>
  <si>
    <t>Zásobování vodou; činnosti související s odpadními vodami, odpady</t>
  </si>
  <si>
    <t>Výroba a rozvod elektřiny, plynu, tepla</t>
  </si>
  <si>
    <t>Výroba nábytku, ostatní zpracovatelský průmysl a opravy strojů a zařízení</t>
  </si>
  <si>
    <t>CM</t>
  </si>
  <si>
    <t>Výroba dopravních prostředků a zařízení</t>
  </si>
  <si>
    <t>CL</t>
  </si>
  <si>
    <t>Výroba strojů a zařízení j.n.</t>
  </si>
  <si>
    <t>CK</t>
  </si>
  <si>
    <t>Výroba elektrických zařízení</t>
  </si>
  <si>
    <t>CJ</t>
  </si>
  <si>
    <t>Výroba počítačů, elektronických a optických přístrojů a zařízení</t>
  </si>
  <si>
    <t>CI</t>
  </si>
  <si>
    <t>Výroba kovů, hutní zpracování, slévárenství a výroba konstrukcí a výrobků</t>
  </si>
  <si>
    <t>CH</t>
  </si>
  <si>
    <t>Výroba pryžových, plastových a ostatních nekovových minerálních výrobků</t>
  </si>
  <si>
    <t>CG</t>
  </si>
  <si>
    <t>Výroba základních farmaceutických výrobků a farmaceutických přípravků</t>
  </si>
  <si>
    <t>CF</t>
  </si>
  <si>
    <t>Výroba chemických látek a chemických přípravků</t>
  </si>
  <si>
    <t>CE</t>
  </si>
  <si>
    <t>Výroba koksu a rafinovaných ropných výrobků</t>
  </si>
  <si>
    <t>CD</t>
  </si>
  <si>
    <t>Zpracování dřeva, výroba papíru a výrobků u nich, rozmnožování nosičů</t>
  </si>
  <si>
    <t>CC</t>
  </si>
  <si>
    <t>Výroba textilií, oděvů,  usní a souvisejících výrobků</t>
  </si>
  <si>
    <t>CB</t>
  </si>
  <si>
    <t>Výroba potravinářských výrobků, nápojů a tabákových výrobků</t>
  </si>
  <si>
    <t>CA</t>
  </si>
  <si>
    <t>Kč/měs</t>
  </si>
  <si>
    <t xml:space="preserve">80001  a  více </t>
  </si>
  <si>
    <t>60001 - 80000</t>
  </si>
  <si>
    <t>50001 - 60000</t>
  </si>
  <si>
    <t>40001 - 50000</t>
  </si>
  <si>
    <t>36001 - 40000</t>
  </si>
  <si>
    <t>32001 - 36000</t>
  </si>
  <si>
    <t>30001 - 32000</t>
  </si>
  <si>
    <t>28001 - 30000</t>
  </si>
  <si>
    <t>26001 - 28000</t>
  </si>
  <si>
    <t>25001 - 26000</t>
  </si>
  <si>
    <t>24001 - 25000</t>
  </si>
  <si>
    <t>23001 - 24000</t>
  </si>
  <si>
    <t>22001 - 23000</t>
  </si>
  <si>
    <t>21001 - 22000</t>
  </si>
  <si>
    <t>20001 - 21000</t>
  </si>
  <si>
    <t>19001 - 20000</t>
  </si>
  <si>
    <t>18001 - 19000</t>
  </si>
  <si>
    <t>17001 - 18000</t>
  </si>
  <si>
    <t>16001 - 17000</t>
  </si>
  <si>
    <t>14001 - 16000</t>
  </si>
  <si>
    <t>12001 - 14000</t>
  </si>
  <si>
    <t>10001 - 12000</t>
  </si>
  <si>
    <t>8001 - 10000</t>
  </si>
  <si>
    <t>do 8000</t>
  </si>
  <si>
    <t>hodnota</t>
  </si>
  <si>
    <t>pásma měsíčního výdělku</t>
  </si>
  <si>
    <t>průměr</t>
  </si>
  <si>
    <t>počet
zaměstnanců</t>
  </si>
  <si>
    <t>počet organizačních jednotek</t>
  </si>
  <si>
    <t>sekce a oddíly CZ-NACE</t>
  </si>
  <si>
    <t>ISPV - speciální výstupy</t>
  </si>
  <si>
    <t>nad 90000</t>
  </si>
  <si>
    <t>86001-90000</t>
  </si>
  <si>
    <t>82001-86000</t>
  </si>
  <si>
    <t>78001-82000</t>
  </si>
  <si>
    <t>74001-78000</t>
  </si>
  <si>
    <t>70001-74000</t>
  </si>
  <si>
    <t>nad 90001</t>
  </si>
  <si>
    <t>66001-70000</t>
  </si>
  <si>
    <t>62001-66000</t>
  </si>
  <si>
    <t>58001-62000</t>
  </si>
  <si>
    <t>54001-58000</t>
  </si>
  <si>
    <t>50001-54000</t>
  </si>
  <si>
    <t>46001-50000</t>
  </si>
  <si>
    <t>42001-46000</t>
  </si>
  <si>
    <t>38001-42000</t>
  </si>
  <si>
    <t>34001-38000</t>
  </si>
  <si>
    <t>30001-34000</t>
  </si>
  <si>
    <t>28001-30000</t>
  </si>
  <si>
    <t>26001-28000</t>
  </si>
  <si>
    <t>24001-26000</t>
  </si>
  <si>
    <t>22001-24000</t>
  </si>
  <si>
    <t>20001-22000</t>
  </si>
  <si>
    <t>18001-20000</t>
  </si>
  <si>
    <t>16001-18000</t>
  </si>
  <si>
    <t>14001-16000</t>
  </si>
  <si>
    <t>12001-14000</t>
  </si>
  <si>
    <t>10001-12000</t>
  </si>
  <si>
    <t>8001-10000</t>
  </si>
  <si>
    <t>6001-8000</t>
  </si>
  <si>
    <t>4001-6000</t>
  </si>
  <si>
    <t>do 4000</t>
  </si>
  <si>
    <t>1. pololetí 2011</t>
  </si>
  <si>
    <t>1. pololetí 2010</t>
  </si>
  <si>
    <t>1. pololetí 2009</t>
  </si>
  <si>
    <t>1. pololetí 2008</t>
  </si>
  <si>
    <t>1. pololetí 2007</t>
  </si>
  <si>
    <t>1. pololetí 2006</t>
  </si>
  <si>
    <t>Intervaly PV_H</t>
  </si>
  <si>
    <t>Kulturní, zábavní a rekreační činnosti</t>
  </si>
  <si>
    <t>Profesní, vědecké a technické činnosti</t>
  </si>
  <si>
    <t xml:space="preserve">Ubytování, stravování a pohostinství </t>
  </si>
  <si>
    <t>Zásobování vodou, činnosti související s odpady</t>
  </si>
  <si>
    <t>Zemědělství, lesnictví a rybářství</t>
  </si>
  <si>
    <t>tis. osob</t>
  </si>
  <si>
    <t>9. decil</t>
  </si>
  <si>
    <t>3. kvartil</t>
  </si>
  <si>
    <t>1. kvartil</t>
  </si>
  <si>
    <t>1. decil</t>
  </si>
  <si>
    <t>diferenciace</t>
  </si>
  <si>
    <t>medián</t>
  </si>
  <si>
    <t>sekce CZ-NACE</t>
  </si>
  <si>
    <t>ISPV2013Q2</t>
  </si>
  <si>
    <t>Neuvedeno</t>
  </si>
  <si>
    <t>V doktorské vzdělání</t>
  </si>
  <si>
    <t>T vysokoškolské vzdělání</t>
  </si>
  <si>
    <t>R bakalářské vzdělání</t>
  </si>
  <si>
    <t>Vysokoškolské</t>
  </si>
  <si>
    <t>N vyšší odborné vzdělání</t>
  </si>
  <si>
    <t>M úplné střední odborné vzdělání s maturitou (bez vyučení)</t>
  </si>
  <si>
    <t>L úplné střední odborné vzdělání s vyučením i maturitou</t>
  </si>
  <si>
    <t>K úplné střední všeobecné vzdělání</t>
  </si>
  <si>
    <t>Středoškolské (s maturitou)</t>
  </si>
  <si>
    <t>J střední nebo střední odborné vzdělání bez maturity i výučního listu</t>
  </si>
  <si>
    <t>H střední odborné vzdělání s výučním listem</t>
  </si>
  <si>
    <t>E nižší střední odborné vzdělání</t>
  </si>
  <si>
    <t>D nižší střední vzdělání</t>
  </si>
  <si>
    <t>Odborné (střední bez maturity)</t>
  </si>
  <si>
    <t>C základní vzdělání</t>
  </si>
  <si>
    <t>B neúplné základní vzdělání</t>
  </si>
  <si>
    <t>A bez vzdělání</t>
  </si>
  <si>
    <t>Základní a nedokončené</t>
  </si>
  <si>
    <t>50 a více let</t>
  </si>
  <si>
    <t>30 - 49 let</t>
  </si>
  <si>
    <t>do 30 let</t>
  </si>
  <si>
    <t>ženy</t>
  </si>
  <si>
    <t>muži</t>
  </si>
  <si>
    <t>průměr podle věkových skupin</t>
  </si>
  <si>
    <t>průměr podle pohlaví</t>
  </si>
  <si>
    <t>stupeň vzdělání (KKOV)</t>
  </si>
  <si>
    <t>Hrubá měsíční mzda podle stupně dosaženého vzdělání v kombinaci s pohlavím a věkovou skupinou</t>
  </si>
  <si>
    <t>ISPV2011Q2</t>
  </si>
  <si>
    <t>medián podle věkových skupin</t>
  </si>
  <si>
    <t>medián podle pohlaví</t>
  </si>
  <si>
    <t>nemanuální pracovníci - zaměstnanci s převážně nemanuálním charakterem práce (hlavní třída 1-5)</t>
  </si>
  <si>
    <t>manuální pracovníci - zaměstnanci s převážně manuálním charakterem práce (hlavní třída 4-9)</t>
  </si>
  <si>
    <t>Relace (%) D/T</t>
  </si>
  <si>
    <t>T  Nemanuální pracovníci</t>
  </si>
  <si>
    <t>D  Manuální pracovníci</t>
  </si>
  <si>
    <t>Medián</t>
  </si>
  <si>
    <t>kategorie zaměstnání</t>
  </si>
  <si>
    <t>neuvedeno</t>
  </si>
  <si>
    <t>vysoko-
školské</t>
  </si>
  <si>
    <t>středo-
školské</t>
  </si>
  <si>
    <t>odborné</t>
  </si>
  <si>
    <t>základní</t>
  </si>
  <si>
    <t>průměr podle vzdělání</t>
  </si>
  <si>
    <t>Hrubá měsíční mzda podle sekcí CZ-NACE a pohlaví, věku a stupňů vzdělání</t>
  </si>
  <si>
    <t>medián podle vzdělání</t>
  </si>
  <si>
    <t>meziroční
index</t>
  </si>
  <si>
    <t>Podskupiny zaměstnání CZ-ISCO - hlavní třída 1</t>
  </si>
  <si>
    <t>ISPV2011Q4</t>
  </si>
  <si>
    <t>9112  Uklízeči a pomocníci v hotelích,admin.,průmysl.a j.objektech</t>
  </si>
  <si>
    <t>5414  Pracovníci ostrahy a bezpečnostních agentur</t>
  </si>
  <si>
    <t>7533  Švadleny, šičky, vyšívači a pracovníci v příbuzných oborech</t>
  </si>
  <si>
    <t>7121  Pokrývači</t>
  </si>
  <si>
    <t>7512  Pekaři, cukráři (kromě šéfcukrářů) a výrobci cukrovinek</t>
  </si>
  <si>
    <t>5223  Prodavači v prodejnách</t>
  </si>
  <si>
    <t>7522  Truhláři (kr.stavebních) a pracovníci v příbuzných oborech</t>
  </si>
  <si>
    <t>9329  Ostatní pomocní pracovníci ve výrobě</t>
  </si>
  <si>
    <t>7531  Krejčí, kožešníci a kloboučníci</t>
  </si>
  <si>
    <t>8152  Obsluha tkacích a pletacích strojů</t>
  </si>
  <si>
    <t>7112  Zedníci, kamnáři, dlaždiči a montéři suchých staveb</t>
  </si>
  <si>
    <t>*</t>
  </si>
  <si>
    <t>7119  Ostatní řemeslníci, kvalifikovaní prac.hl. stavební výroby</t>
  </si>
  <si>
    <t>7315  Skláři, brusiči skla, výrobci bižuterie a skleněných ozdob</t>
  </si>
  <si>
    <t>7318  Tradiční zpracovatelé textilu, kůží a příbuzných materiálů</t>
  </si>
  <si>
    <t>8322  Řidiči osobních a malých dodávkových automobilů, taxikáři</t>
  </si>
  <si>
    <t>7231  Mechanici a opraváři motorových vozidel</t>
  </si>
  <si>
    <t>4321  Úředníci ve skladech</t>
  </si>
  <si>
    <t>4110  Všeobecní administrativní pracovníci</t>
  </si>
  <si>
    <t>7126  Instalatéři,potrubáři,stavební zámečníci a stavební klempíři</t>
  </si>
  <si>
    <t>7411  Stavební a provozní elektrikáři</t>
  </si>
  <si>
    <t>3221  Všeobecné sestry bez specializace</t>
  </si>
  <si>
    <t>7222  Nástrojaři a příbuzní pracovníci</t>
  </si>
  <si>
    <t>8121  Obsluha zařízení na zpracování kovů</t>
  </si>
  <si>
    <t>8312  Signalisti,brzdaři,výhybkáři,posunovači,příbuzní pracovníci</t>
  </si>
  <si>
    <t>7233  Mechanici a opraváři zeměděl.,průmysl. a j.strojů, zařízení</t>
  </si>
  <si>
    <t>7322  Tiskaři</t>
  </si>
  <si>
    <t>7212  Svářeči, řezači plamenem a páječi</t>
  </si>
  <si>
    <t>7223  Seřizovači a obsluha obráběcích strojů (kr.dřevoobráběcích)</t>
  </si>
  <si>
    <t>7412  Elektromechanici</t>
  </si>
  <si>
    <t>8141  Obsluha strojů na výrobu a zpracování výrobků z pryže</t>
  </si>
  <si>
    <t>3313  Odborní pracovníci účetnictví, ekonomiky, personalistiky</t>
  </si>
  <si>
    <t>2221  Všeobecné sestry se specializací</t>
  </si>
  <si>
    <t>8111  Obsluha důlních zařízení (vč. horníků)</t>
  </si>
  <si>
    <t>3115  Strojírenští technici</t>
  </si>
  <si>
    <t>8311  Strojvedoucí a řidiči kolejových motorových vozíků</t>
  </si>
  <si>
    <t>2113  Chemici (kromě chemického inženýrství)</t>
  </si>
  <si>
    <t>5411  Příslušníci HZS ČR,hasiči ostatních jednotek požární ochrany</t>
  </si>
  <si>
    <t>2142  Stavební inženýři</t>
  </si>
  <si>
    <t>2310  Učitelé na VŠ a VOŠ</t>
  </si>
  <si>
    <t>2144  Strojní inženýři</t>
  </si>
  <si>
    <t>2212  Lékaři specialisté</t>
  </si>
  <si>
    <t>1120  Nejvyšší představitelé společností (kromě polit.,zájm.org.)</t>
  </si>
  <si>
    <t>relace k celk. průměru</t>
  </si>
  <si>
    <t>celkem ČR</t>
  </si>
  <si>
    <t>podskupiny zaměstnání CZ-ISCO</t>
  </si>
  <si>
    <t>Hrubá měsíční mzda podle vybraných podskupin CZ-ISCO v kombinaci s pohlavím</t>
  </si>
  <si>
    <t>CR-M8.1k prum</t>
  </si>
  <si>
    <t>relace k celk. mediánu</t>
  </si>
  <si>
    <t>VN Vietnam</t>
  </si>
  <si>
    <t>DE Německo</t>
  </si>
  <si>
    <t>MN Mongolsko</t>
  </si>
  <si>
    <t>BG Bulharsko</t>
  </si>
  <si>
    <t>RO Rumunsko</t>
  </si>
  <si>
    <t>RU Ruská federace</t>
  </si>
  <si>
    <t>PL Polsko</t>
  </si>
  <si>
    <t>UA Ukrajina</t>
  </si>
  <si>
    <t>SK Slovensko</t>
  </si>
  <si>
    <t>CZ Česká republika</t>
  </si>
  <si>
    <t>nemanuální</t>
  </si>
  <si>
    <t>manuální</t>
  </si>
  <si>
    <t>průměr podle charakteru práce</t>
  </si>
  <si>
    <t>státní občanství</t>
  </si>
  <si>
    <r>
      <t>CR-M5z</t>
    </r>
    <r>
      <rPr>
        <b/>
        <vertAlign val="superscript"/>
        <sz val="11"/>
        <color rgb="FFFF0000"/>
        <rFont val="Futura Bk"/>
        <charset val="238"/>
      </rPr>
      <t>+</t>
    </r>
  </si>
  <si>
    <t>CELKEM - mzdová sféra ČR</t>
  </si>
  <si>
    <t>Zaměstnanci bez invalidního důchodu</t>
  </si>
  <si>
    <t>Poživatelé invalidního důchodu prvního a druhého stupně</t>
  </si>
  <si>
    <t>Poživatelé invalidního důchodu třetího stupně</t>
  </si>
  <si>
    <t>typ invalidního důchodu</t>
  </si>
  <si>
    <t>Zkrácený pracovní úvazek</t>
  </si>
  <si>
    <t>Plný pracovní úvazek</t>
  </si>
  <si>
    <t>typ pracovního úvazku</t>
  </si>
  <si>
    <r>
      <t xml:space="preserve">2) </t>
    </r>
    <r>
      <rPr>
        <sz val="9"/>
        <rFont val="Arial CE"/>
        <charset val="238"/>
      </rPr>
      <t xml:space="preserve">provozní přebytek (vytvořený výrobními činnostmi) a smíšený důchod - odměna za práci vykonanou vlastníkem </t>
    </r>
  </si>
  <si>
    <t xml:space="preserve">   (nebo členy jeho rodiny); je označován jako 'smíšený důchod', protože jej nelze odlišit od podnikatelského zisku majitele</t>
  </si>
  <si>
    <r>
      <t xml:space="preserve">3) </t>
    </r>
    <r>
      <rPr>
        <sz val="12"/>
        <rFont val="Arial"/>
        <family val="2"/>
        <charset val="238"/>
      </rPr>
      <t>při použití indexu spotřebitelských cen (101,7 %)</t>
    </r>
  </si>
  <si>
    <r>
      <t xml:space="preserve">2) </t>
    </r>
    <r>
      <rPr>
        <sz val="12"/>
        <rFont val="Arial"/>
        <family val="2"/>
        <charset val="238"/>
      </rPr>
      <t>při použití indexu spotřebitelských cen (101,5 %)</t>
    </r>
  </si>
  <si>
    <r>
      <t>reálný</t>
    </r>
    <r>
      <rPr>
        <i/>
        <vertAlign val="superscript"/>
        <sz val="12"/>
        <rFont val="Arial"/>
        <family val="2"/>
        <charset val="238"/>
      </rPr>
      <t>3)</t>
    </r>
  </si>
  <si>
    <t>nominální mzda v Kč</t>
  </si>
  <si>
    <r>
      <t>reálný</t>
    </r>
    <r>
      <rPr>
        <i/>
        <vertAlign val="superscript"/>
        <sz val="12"/>
        <rFont val="Arial"/>
        <family val="2"/>
        <charset val="238"/>
      </rPr>
      <t>2)</t>
    </r>
  </si>
  <si>
    <t xml:space="preserve">Meziroční index </t>
  </si>
  <si>
    <t xml:space="preserve">Průměrná měsíční </t>
  </si>
  <si>
    <t>1. polotetí</t>
  </si>
  <si>
    <t>2. čtvrtletí</t>
  </si>
  <si>
    <r>
      <t>1)</t>
    </r>
    <r>
      <rPr>
        <sz val="12"/>
        <rFont val="Arial"/>
        <family val="2"/>
        <charset val="238"/>
      </rPr>
      <t xml:space="preserve"> při použití indexu spotřebitelských cen (101,7 %)</t>
    </r>
  </si>
  <si>
    <t>1. pololetí
2013</t>
  </si>
  <si>
    <t>1. pololetí
2012</t>
  </si>
  <si>
    <r>
      <t xml:space="preserve">1) </t>
    </r>
    <r>
      <rPr>
        <sz val="12"/>
        <rFont val="Arial"/>
        <family val="2"/>
        <charset val="238"/>
      </rPr>
      <t>při použití indexu spotřebitelských cen (101,7 %)</t>
    </r>
  </si>
  <si>
    <t xml:space="preserve">komunální </t>
  </si>
  <si>
    <t>státní</t>
  </si>
  <si>
    <t>z toho typ. hospod.:</t>
  </si>
  <si>
    <t>činnosti knihoven, muzeí ap.</t>
  </si>
  <si>
    <t>tvůrčí, umělecké a zábavní činnosti</t>
  </si>
  <si>
    <t>komunální</t>
  </si>
  <si>
    <t>sociální péče</t>
  </si>
  <si>
    <t>soukromý</t>
  </si>
  <si>
    <t>zdravotní péče</t>
  </si>
  <si>
    <t xml:space="preserve">z toho: </t>
  </si>
  <si>
    <t>činnosti pro společnost</t>
  </si>
  <si>
    <t>veřejná správa</t>
  </si>
  <si>
    <r>
      <t>1)</t>
    </r>
    <r>
      <rPr>
        <sz val="12"/>
        <rFont val="Arial"/>
        <family val="2"/>
        <charset val="238"/>
      </rPr>
      <t xml:space="preserve">  při použití indexu spotřebitelských cen (101,7 %)</t>
    </r>
  </si>
  <si>
    <t>přírůstek (úbytek) proti 
1. pololetí 2012</t>
  </si>
  <si>
    <t>v 1. pololetí 
2013</t>
  </si>
  <si>
    <t>přírůstek (úbytek) proti 1. pololetí 2012</t>
  </si>
  <si>
    <r>
      <t>3)</t>
    </r>
    <r>
      <rPr>
        <sz val="12"/>
        <rFont val="Arial"/>
        <family val="2"/>
        <charset val="238"/>
      </rPr>
      <t xml:space="preserve"> zahrnutí jsou i zaměstnanci sledovaných subjektů pracující mimo území ČR</t>
    </r>
  </si>
  <si>
    <r>
      <t xml:space="preserve">2) </t>
    </r>
    <r>
      <rPr>
        <sz val="12"/>
        <color theme="1"/>
        <rFont val="Arial"/>
        <family val="2"/>
        <charset val="238"/>
      </rPr>
      <t>podíl nezaměstnaných na obyvatelstvu - počet dosažitelných uchazečů o zaměstnání ve věku 15-64 let / počet obyvatel ve věku 15-64 let v %</t>
    </r>
  </si>
  <si>
    <r>
      <t xml:space="preserve">Celkem </t>
    </r>
    <r>
      <rPr>
        <b/>
        <i/>
        <vertAlign val="superscript"/>
        <sz val="12"/>
        <rFont val="Arial"/>
        <family val="2"/>
        <charset val="238"/>
      </rPr>
      <t>3)</t>
    </r>
  </si>
  <si>
    <r>
      <t xml:space="preserve">Podíl nezaměstnaných na obyvatelstvu k 30. 6. 2013 </t>
    </r>
    <r>
      <rPr>
        <b/>
        <vertAlign val="superscript"/>
        <sz val="12"/>
        <rFont val="Arial"/>
        <family val="2"/>
        <charset val="238"/>
      </rPr>
      <t>2)</t>
    </r>
  </si>
  <si>
    <t>Prům. evid. počet zam. za 1. pololetí 2013 přepočtený na plně zaměstnané</t>
  </si>
  <si>
    <r>
      <rPr>
        <vertAlign val="superscript"/>
        <sz val="10"/>
        <rFont val="Arial"/>
        <family val="2"/>
        <charset val="238"/>
      </rPr>
      <t xml:space="preserve">2) </t>
    </r>
    <r>
      <rPr>
        <sz val="10"/>
        <rFont val="Arial"/>
        <family val="2"/>
        <charset val="238"/>
      </rPr>
      <t>při použití indexu spotřebitelských cen (101,7 %)</t>
    </r>
  </si>
  <si>
    <t>Počty důchodců a průměrné výše jejich důchodů vyplacených za červen uvedeného roku</t>
  </si>
  <si>
    <t>Výdaje na dávky státní sociální podpory a dávky pěstounské péče (vyplacené)</t>
  </si>
  <si>
    <t xml:space="preserve">Dávky státní sociální podpory (průměrná měsíční výše příspěvku na bydlení - územní členění) </t>
  </si>
  <si>
    <t>Dávky pomoci v hmotné nouzi  (výdaje - územní členění)</t>
  </si>
  <si>
    <t>Dávky pomoci v hmotné nouzi (průměrný měsíční počet vyplacených dávek)</t>
  </si>
  <si>
    <t>Tabulka č. 26</t>
  </si>
  <si>
    <r>
      <rPr>
        <vertAlign val="superscript"/>
        <sz val="9"/>
        <color indexed="8"/>
        <rFont val="Arial"/>
        <family val="2"/>
        <charset val="238"/>
      </rPr>
      <t xml:space="preserve">4) </t>
    </r>
    <r>
      <rPr>
        <sz val="9"/>
        <color indexed="8"/>
        <rFont val="Arial"/>
        <family val="2"/>
        <charset val="238"/>
      </rPr>
      <t>dávky v nezaměstnanosti vyplacené Úřadem práce ČR  včetně kompenzace odbytného, odchodného, odstupného, bez výdajů na bankovné a poštovné</t>
    </r>
  </si>
  <si>
    <t xml:space="preserve">                  a refundace podpor v nezaměstnanosti do zahraničí z GŘ ÚP ČR, bez výdajů na bankovné a poštovné </t>
  </si>
  <si>
    <t>zelenina (vč. brambor)</t>
  </si>
  <si>
    <t>Příspěvek na péči (výdaje v územním členění)</t>
  </si>
  <si>
    <r>
      <t>Míra úspor (%)</t>
    </r>
    <r>
      <rPr>
        <i/>
        <vertAlign val="superscript"/>
        <sz val="11"/>
        <rFont val="Arial CE"/>
        <charset val="238"/>
      </rPr>
      <t>9</t>
    </r>
    <r>
      <rPr>
        <vertAlign val="superscript"/>
        <sz val="11"/>
        <rFont val="Arial CE"/>
        <charset val="238"/>
      </rPr>
      <t>)</t>
    </r>
  </si>
  <si>
    <t>(výdaje - územní členění)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</si>
  <si>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počet obyvatel převzat z publikací ČSÚ "Stav a pohyb obyvatelstva v ČR v 1. pololetí 2012" a "Stav a pohyb obyvatelstva v ČR v 1. pololetí  2013"; jde o střední stavy </t>
    </r>
  </si>
  <si>
    <t>Výdaje a průměrná výše podpory v nezaměstnanosti (v územním členění měsíčněí)</t>
  </si>
  <si>
    <r>
      <t xml:space="preserve">2) </t>
    </r>
    <r>
      <rPr>
        <sz val="11"/>
        <color theme="1"/>
        <rFont val="Calibri"/>
        <family val="2"/>
        <charset val="238"/>
        <scheme val="minor"/>
      </rPr>
      <t>při použití indexu spotřebitelských cen (101,7 %)</t>
    </r>
  </si>
  <si>
    <r>
      <t>1)</t>
    </r>
    <r>
      <rPr>
        <sz val="10"/>
        <color indexed="8"/>
        <rFont val="Arial"/>
        <family val="2"/>
        <charset val="238"/>
      </rPr>
      <t xml:space="preserve"> údaje z Jednotného výplatního místa</t>
    </r>
  </si>
  <si>
    <t>DÁVKY POMOCI V HMOTNÉ NOUZI</t>
  </si>
  <si>
    <r>
      <t>(výdaje - územní členění)</t>
    </r>
    <r>
      <rPr>
        <b/>
        <i/>
        <vertAlign val="superscript"/>
        <sz val="12"/>
        <rFont val="Arial"/>
        <family val="2"/>
        <charset val="238"/>
      </rPr>
      <t>1)</t>
    </r>
  </si>
  <si>
    <r>
      <t>1)</t>
    </r>
    <r>
      <rPr>
        <sz val="9"/>
        <color indexed="8"/>
        <rFont val="Arial"/>
        <family val="2"/>
        <charset val="238"/>
      </rPr>
      <t xml:space="preserve"> údaje z Manažerského informačního systému (MIS) a IS Okdávky</t>
    </r>
  </si>
  <si>
    <t xml:space="preserve"> Pozn.: propočty v obou tabulkách vycházejí ze zaokrouhlených dat.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</si>
</sst>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0.0"/>
    <numFmt numFmtId="166" formatCode="#,##0_ ;\-#,##0\ "/>
    <numFmt numFmtId="167" formatCode="#,##0.0_ ;\-#,##0.0\ "/>
    <numFmt numFmtId="168" formatCode="#,##0__;\-\ #,##0__;* "/>
    <numFmt numFmtId="169" formatCode="#,##0.00\ &quot;Kčs&quot;;\-#,##0.00\ &quot;Kčs&quot;"/>
    <numFmt numFmtId="170" formatCode="#,##0\ &quot;Kčs&quot;;\-#,##0\ &quot;Kčs&quot;"/>
    <numFmt numFmtId="171" formatCode="m\o\n\th\ d\,\ \y\y\y\y"/>
    <numFmt numFmtId="172" formatCode="mmmm\ d\,\ yyyy"/>
    <numFmt numFmtId="173" formatCode="d/\ m\Řs\ˇ\c\ yyyy"/>
    <numFmt numFmtId="174" formatCode="#,##0.0__;\-\ #,##0.0__;* "/>
    <numFmt numFmtId="175" formatCode="#,##0.00__;\-\ #,##0.00__;* "/>
    <numFmt numFmtId="176" formatCode="#,###_K"/>
    <numFmt numFmtId="177" formatCode="\$#,##0\ ;\(\$#,##0\)"/>
    <numFmt numFmtId="178" formatCode="#,##0_K"/>
    <numFmt numFmtId="179" formatCode="_-* #,##0\ _K_č_-;\-* #,##0\ _K_č_-;_-* &quot;-&quot;??\ _K_č_-;_-@_-"/>
    <numFmt numFmtId="180" formatCode="_-* #,##0.0\ _K_č_-;\-* #,##0.0\ _K_č_-;_-* &quot;-&quot;??\ _K_č_-;_-@_-"/>
    <numFmt numFmtId="181" formatCode="0.0%"/>
    <numFmt numFmtId="182" formatCode="0.0_ ;[Red]\-0.0\ "/>
    <numFmt numFmtId="183" formatCode="0.000"/>
  </numFmts>
  <fonts count="2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i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b/>
      <sz val="11"/>
      <color theme="1"/>
      <name val="Arial"/>
      <family val="2"/>
      <charset val="238"/>
    </font>
    <font>
      <b/>
      <vertAlign val="superscript"/>
      <sz val="11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2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i/>
      <vertAlign val="superscript"/>
      <sz val="14"/>
      <color indexed="8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vertAlign val="superscript"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2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26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2"/>
      <name val="System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name val="Arial CE"/>
      <charset val="238"/>
    </font>
    <font>
      <i/>
      <sz val="11"/>
      <name val="Arial"/>
      <family val="2"/>
      <charset val="238"/>
    </font>
    <font>
      <sz val="16"/>
      <color theme="1"/>
      <name val="Arial"/>
      <family val="2"/>
      <charset val="238"/>
    </font>
    <font>
      <b/>
      <sz val="36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sz val="24"/>
      <color theme="1"/>
      <name val="Arial"/>
      <family val="2"/>
      <charset val="238"/>
    </font>
    <font>
      <u/>
      <sz val="22"/>
      <color indexed="8"/>
      <name val="Arial"/>
      <family val="2"/>
      <charset val="238"/>
    </font>
    <font>
      <sz val="22"/>
      <color indexed="8"/>
      <name val="Arial"/>
      <family val="2"/>
      <charset val="238"/>
    </font>
    <font>
      <i/>
      <sz val="20"/>
      <color rgb="FFFF0000"/>
      <name val="Arial"/>
      <family val="2"/>
      <charset val="238"/>
    </font>
    <font>
      <i/>
      <sz val="20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8"/>
      <color indexed="8"/>
      <name val="Arial"/>
      <family val="2"/>
      <charset val="238"/>
    </font>
    <font>
      <i/>
      <sz val="16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rgb="FFFF000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6"/>
      <color theme="1"/>
      <name val="Arial"/>
      <family val="2"/>
      <charset val="238"/>
    </font>
    <font>
      <b/>
      <vertAlign val="superscript"/>
      <sz val="14"/>
      <color indexed="8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sz val="1"/>
      <color indexed="8"/>
      <name val="Courier"/>
      <family val="1"/>
      <charset val="238"/>
    </font>
    <font>
      <sz val="1"/>
      <color indexed="8"/>
      <name val="Courier"/>
      <family val="1"/>
      <charset val="238"/>
    </font>
    <font>
      <sz val="10"/>
      <color indexed="8"/>
      <name val="Times New Roman"/>
      <family val="2"/>
      <charset val="238"/>
    </font>
    <font>
      <sz val="10"/>
      <color indexed="9"/>
      <name val="Times New Roman"/>
      <family val="2"/>
      <charset val="238"/>
    </font>
    <font>
      <b/>
      <sz val="10"/>
      <color indexed="8"/>
      <name val="Times New Roman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System"/>
      <family val="2"/>
      <charset val="238"/>
    </font>
    <font>
      <sz val="10"/>
      <name val="System"/>
      <family val="2"/>
      <charset val="238"/>
    </font>
    <font>
      <b/>
      <sz val="18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sz val="10"/>
      <color indexed="20"/>
      <name val="Times New Roman"/>
      <family val="2"/>
      <charset val="238"/>
    </font>
    <font>
      <b/>
      <sz val="10"/>
      <color indexed="9"/>
      <name val="Times New Roman"/>
      <family val="2"/>
      <charset val="238"/>
    </font>
    <font>
      <b/>
      <sz val="15"/>
      <color indexed="62"/>
      <name val="Times New Roman"/>
      <family val="2"/>
      <charset val="238"/>
    </font>
    <font>
      <b/>
      <sz val="13"/>
      <color indexed="62"/>
      <name val="Times New Roman"/>
      <family val="2"/>
      <charset val="238"/>
    </font>
    <font>
      <b/>
      <sz val="11"/>
      <color indexed="62"/>
      <name val="Times New Roman"/>
      <family val="2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Times New Roman"/>
      <family val="2"/>
      <charset val="238"/>
    </font>
    <font>
      <sz val="10"/>
      <name val="Helv"/>
      <charset val="238"/>
    </font>
    <font>
      <sz val="10"/>
      <name val="Times New Roman CE"/>
      <family val="1"/>
      <charset val="238"/>
    </font>
    <font>
      <sz val="10"/>
      <color indexed="52"/>
      <name val="Times New Roman"/>
      <family val="2"/>
      <charset val="238"/>
    </font>
    <font>
      <sz val="10"/>
      <color indexed="17"/>
      <name val="Times New Roman"/>
      <family val="2"/>
      <charset val="238"/>
    </font>
    <font>
      <sz val="10"/>
      <color indexed="10"/>
      <name val="Times New Roman"/>
      <family val="2"/>
      <charset val="238"/>
    </font>
    <font>
      <sz val="10"/>
      <color indexed="62"/>
      <name val="Times New Roman"/>
      <family val="2"/>
      <charset val="238"/>
    </font>
    <font>
      <b/>
      <sz val="10"/>
      <color indexed="52"/>
      <name val="Times New Roman"/>
      <family val="2"/>
      <charset val="238"/>
    </font>
    <font>
      <b/>
      <sz val="10"/>
      <color indexed="63"/>
      <name val="Times New Roman"/>
      <family val="2"/>
      <charset val="238"/>
    </font>
    <font>
      <i/>
      <sz val="10"/>
      <color indexed="23"/>
      <name val="Times New Roman"/>
      <family val="2"/>
      <charset val="238"/>
    </font>
    <font>
      <sz val="18"/>
      <name val="System"/>
      <family val="2"/>
      <charset val="238"/>
    </font>
    <font>
      <b/>
      <sz val="18"/>
      <name val="System"/>
      <family val="2"/>
      <charset val="238"/>
    </font>
    <font>
      <b/>
      <sz val="18"/>
      <name val="System"/>
      <family val="2"/>
      <charset val="238"/>
    </font>
    <font>
      <sz val="8"/>
      <name val="System"/>
      <family val="2"/>
      <charset val="238"/>
    </font>
    <font>
      <b/>
      <sz val="12"/>
      <name val="System"/>
      <family val="2"/>
      <charset val="238"/>
    </font>
    <font>
      <b/>
      <sz val="12"/>
      <name val="System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6"/>
      <color indexed="8"/>
      <name val="Arial"/>
      <family val="2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i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14"/>
      <name val="Arial"/>
      <family val="2"/>
      <charset val="238"/>
    </font>
    <font>
      <b/>
      <sz val="12"/>
      <color indexed="8"/>
      <name val="Arial"/>
      <family val="2"/>
      <charset val="238"/>
    </font>
    <font>
      <i/>
      <sz val="12"/>
      <name val="Arial"/>
      <family val="2"/>
      <charset val="238"/>
    </font>
    <font>
      <b/>
      <i/>
      <sz val="18"/>
      <color indexed="8"/>
      <name val="Arial"/>
      <family val="2"/>
      <charset val="238"/>
    </font>
    <font>
      <b/>
      <i/>
      <sz val="16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4"/>
      <name val="Arial CE"/>
      <charset val="238"/>
    </font>
    <font>
      <b/>
      <i/>
      <sz val="11"/>
      <name val="Arial CE"/>
      <family val="2"/>
      <charset val="238"/>
    </font>
    <font>
      <vertAlign val="superscript"/>
      <sz val="9"/>
      <name val="Arial CE"/>
      <family val="2"/>
      <charset val="238"/>
    </font>
    <font>
      <vertAlign val="superscript"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sz val="12"/>
      <name val="Arial CE"/>
      <charset val="238"/>
    </font>
    <font>
      <b/>
      <i/>
      <sz val="12"/>
      <name val="Arial"/>
      <family val="2"/>
    </font>
    <font>
      <sz val="10"/>
      <color indexed="10"/>
      <name val="Arial CE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charset val="238"/>
    </font>
    <font>
      <i/>
      <vertAlign val="superscript"/>
      <sz val="9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i/>
      <vertAlign val="superscript"/>
      <sz val="14"/>
      <name val="Arial CE"/>
      <charset val="238"/>
    </font>
    <font>
      <sz val="10"/>
      <color theme="1"/>
      <name val="Arial CE"/>
      <charset val="238"/>
    </font>
    <font>
      <sz val="10"/>
      <color theme="1"/>
      <name val="Arial CE"/>
      <family val="2"/>
      <charset val="238"/>
    </font>
    <font>
      <i/>
      <sz val="9"/>
      <color theme="1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b/>
      <i/>
      <sz val="18"/>
      <name val="Arial"/>
      <family val="2"/>
      <charset val="238"/>
    </font>
    <font>
      <sz val="18"/>
      <name val="Arial"/>
      <family val="2"/>
      <charset val="238"/>
    </font>
    <font>
      <i/>
      <sz val="14"/>
      <name val="Arial"/>
      <family val="2"/>
      <charset val="238"/>
    </font>
    <font>
      <b/>
      <i/>
      <sz val="12"/>
      <name val="Arial"/>
      <family val="2"/>
      <charset val="238"/>
    </font>
    <font>
      <i/>
      <vertAlign val="superscript"/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i/>
      <sz val="20"/>
      <name val="Arial"/>
      <family val="2"/>
      <charset val="238"/>
    </font>
    <font>
      <b/>
      <i/>
      <sz val="17"/>
      <name val="Arial"/>
      <family val="2"/>
      <charset val="238"/>
    </font>
    <font>
      <b/>
      <sz val="17"/>
      <name val="Arial"/>
      <family val="2"/>
      <charset val="238"/>
    </font>
    <font>
      <i/>
      <sz val="10"/>
      <name val="Arial"/>
      <family val="2"/>
      <charset val="238"/>
    </font>
    <font>
      <sz val="16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sz val="26"/>
      <name val="Arial"/>
      <family val="2"/>
      <charset val="238"/>
    </font>
    <font>
      <b/>
      <sz val="26"/>
      <name val="Arial"/>
      <family val="2"/>
      <charset val="238"/>
    </font>
    <font>
      <b/>
      <sz val="10"/>
      <color theme="1"/>
      <name val="Arial CE"/>
      <charset val="238"/>
    </font>
    <font>
      <b/>
      <vertAlign val="superscript"/>
      <sz val="11"/>
      <color theme="1"/>
      <name val="Arial"/>
      <family val="2"/>
      <charset val="238"/>
    </font>
    <font>
      <vertAlign val="superscript"/>
      <sz val="10"/>
      <name val="Arial CE"/>
      <charset val="238"/>
    </font>
    <font>
      <b/>
      <vertAlign val="superscript"/>
      <sz val="16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4"/>
      <name val="Arial CE"/>
      <family val="2"/>
      <charset val="238"/>
    </font>
    <font>
      <b/>
      <vertAlign val="superscript"/>
      <sz val="14"/>
      <name val="Arial CE"/>
      <family val="2"/>
      <charset val="238"/>
    </font>
    <font>
      <i/>
      <sz val="12"/>
      <name val="Arial Baltic"/>
      <family val="2"/>
      <charset val="186"/>
    </font>
    <font>
      <b/>
      <sz val="14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22"/>
      <color theme="1"/>
      <name val="Arial"/>
      <family val="2"/>
      <charset val="238"/>
    </font>
    <font>
      <i/>
      <sz val="16"/>
      <color theme="1"/>
      <name val="Arial"/>
      <family val="2"/>
      <charset val="238"/>
    </font>
    <font>
      <b/>
      <i/>
      <vertAlign val="superscript"/>
      <sz val="12"/>
      <name val="Arial"/>
      <family val="2"/>
      <charset val="238"/>
    </font>
    <font>
      <b/>
      <i/>
      <u/>
      <sz val="14"/>
      <name val="Arial CE"/>
      <family val="2"/>
      <charset val="238"/>
    </font>
    <font>
      <b/>
      <i/>
      <sz val="14"/>
      <name val="Arial CE"/>
      <family val="2"/>
      <charset val="238"/>
    </font>
    <font>
      <sz val="10"/>
      <name val="Arial"/>
      <family val="2"/>
      <charset val="238"/>
    </font>
    <font>
      <sz val="16"/>
      <name val="Arial"/>
      <family val="2"/>
      <charset val="238"/>
    </font>
    <font>
      <sz val="10"/>
      <color theme="0"/>
      <name val="Arial CE"/>
      <family val="2"/>
      <charset val="238"/>
    </font>
    <font>
      <b/>
      <sz val="12"/>
      <name val="Arial CE"/>
      <family val="2"/>
      <charset val="238"/>
    </font>
    <font>
      <vertAlign val="superscript"/>
      <sz val="12"/>
      <color theme="1"/>
      <name val="Arial"/>
      <family val="2"/>
      <charset val="238"/>
    </font>
    <font>
      <sz val="24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b/>
      <i/>
      <u/>
      <sz val="14"/>
      <color indexed="8"/>
      <name val="Arial"/>
      <family val="2"/>
      <charset val="238"/>
    </font>
    <font>
      <b/>
      <i/>
      <sz val="14"/>
      <color indexed="8"/>
      <name val="Arial"/>
      <family val="2"/>
      <charset val="238"/>
    </font>
    <font>
      <sz val="11"/>
      <name val="Arial CE"/>
      <charset val="238"/>
    </font>
    <font>
      <b/>
      <sz val="10"/>
      <color rgb="FFFF0000"/>
      <name val="Arial CE"/>
      <charset val="238"/>
    </font>
    <font>
      <b/>
      <vertAlign val="superscript"/>
      <sz val="10"/>
      <name val="Arial CE"/>
      <charset val="238"/>
    </font>
    <font>
      <b/>
      <i/>
      <vertAlign val="superscript"/>
      <sz val="11"/>
      <name val="Arial CE"/>
      <charset val="238"/>
    </font>
    <font>
      <vertAlign val="superscript"/>
      <sz val="11"/>
      <name val="Arial CE"/>
      <charset val="238"/>
    </font>
    <font>
      <sz val="9"/>
      <name val="Arial CE"/>
      <charset val="238"/>
    </font>
    <font>
      <vertAlign val="superscript"/>
      <sz val="9"/>
      <name val="Arial CE"/>
      <charset val="238"/>
    </font>
    <font>
      <sz val="10"/>
      <name val="Arial"/>
      <charset val="238"/>
    </font>
    <font>
      <sz val="10"/>
      <name val="Times New Roman"/>
      <charset val="238"/>
    </font>
    <font>
      <b/>
      <i/>
      <sz val="18"/>
      <color indexed="12"/>
      <name val="Georgia"/>
      <family val="1"/>
    </font>
    <font>
      <b/>
      <sz val="20"/>
      <name val="Arial CE"/>
      <family val="2"/>
      <charset val="238"/>
    </font>
    <font>
      <b/>
      <sz val="8"/>
      <name val="Futura Bk"/>
      <family val="2"/>
      <charset val="238"/>
    </font>
    <font>
      <b/>
      <sz val="9"/>
      <name val="Futura Bk"/>
      <family val="2"/>
      <charset val="238"/>
    </font>
    <font>
      <sz val="8"/>
      <name val="Futura Bk"/>
      <family val="2"/>
      <charset val="238"/>
    </font>
    <font>
      <sz val="9"/>
      <name val="Futura Bk"/>
      <family val="2"/>
      <charset val="238"/>
    </font>
    <font>
      <sz val="10"/>
      <color rgb="FFFF0000"/>
      <name val="Futura Bk"/>
      <family val="2"/>
      <charset val="238"/>
    </font>
    <font>
      <b/>
      <sz val="10"/>
      <name val="Futura Bk"/>
      <family val="2"/>
      <charset val="238"/>
    </font>
    <font>
      <b/>
      <sz val="11"/>
      <color rgb="FFFF0000"/>
      <name val="Futura Bk"/>
      <family val="2"/>
      <charset val="238"/>
    </font>
    <font>
      <sz val="10"/>
      <color indexed="9"/>
      <name val="Arial CE"/>
      <charset val="238"/>
    </font>
    <font>
      <b/>
      <sz val="10"/>
      <color indexed="9"/>
      <name val="Times New Roman"/>
      <family val="1"/>
      <charset val="238"/>
    </font>
    <font>
      <sz val="10"/>
      <color theme="0"/>
      <name val="Arial"/>
      <family val="2"/>
      <charset val="238"/>
    </font>
    <font>
      <b/>
      <sz val="10"/>
      <color theme="0"/>
      <name val="Times New Roman"/>
      <family val="1"/>
      <charset val="238"/>
    </font>
    <font>
      <sz val="10"/>
      <color rgb="FFFF0000"/>
      <name val="Arial CE"/>
      <charset val="238"/>
    </font>
    <font>
      <sz val="10"/>
      <color theme="0"/>
      <name val="Arial CE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</font>
    <font>
      <sz val="10"/>
      <color rgb="FFFF0000"/>
      <name val="Arial"/>
      <family val="2"/>
      <charset val="238"/>
    </font>
    <font>
      <sz val="10"/>
      <name val="Futura Bk"/>
      <family val="2"/>
      <charset val="238"/>
    </font>
    <font>
      <sz val="8"/>
      <name val="Arial CE"/>
      <charset val="238"/>
    </font>
    <font>
      <b/>
      <vertAlign val="superscript"/>
      <sz val="11"/>
      <color rgb="FFFF0000"/>
      <name val="Futura Bk"/>
      <charset val="238"/>
    </font>
    <font>
      <sz val="10"/>
      <color rgb="FFFF0000"/>
      <name val="Times New Roman"/>
      <family val="1"/>
      <charset val="238"/>
    </font>
    <font>
      <i/>
      <sz val="10"/>
      <color rgb="FFFF000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vertAlign val="superscript"/>
      <sz val="11"/>
      <name val="Arial CE"/>
      <charset val="238"/>
    </font>
    <font>
      <sz val="26"/>
      <color theme="1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b/>
      <i/>
      <sz val="24"/>
      <color rgb="FF0070C0"/>
      <name val="Calibri"/>
      <family val="2"/>
      <charset val="238"/>
      <scheme val="minor"/>
    </font>
    <font>
      <sz val="24"/>
      <color rgb="FF0070C0"/>
      <name val="Calibri"/>
      <family val="2"/>
      <charset val="238"/>
      <scheme val="minor"/>
    </font>
    <font>
      <b/>
      <i/>
      <sz val="18"/>
      <color rgb="FF0070C0"/>
      <name val="Bauhaus 93"/>
      <family val="5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13"/>
      </patternFill>
    </fill>
    <fill>
      <patternFill patternType="gray0625">
        <fgColor indexed="8"/>
        <bgColor indexed="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1F1F1"/>
        <bgColor indexed="64"/>
      </patternFill>
    </fill>
  </fills>
  <borders count="23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double">
        <color indexed="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 style="medium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 style="thin">
        <color theme="0" tint="-0.24994659260841701"/>
      </right>
      <top/>
      <bottom style="medium">
        <color theme="0" tint="-0.24994659260841701"/>
      </bottom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/>
      <bottom style="medium">
        <color rgb="FFFF0000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rgb="FFBFBFBF"/>
      </top>
      <bottom/>
      <diagonal/>
    </border>
    <border>
      <left/>
      <right/>
      <top/>
      <bottom style="double">
        <color rgb="FFBFBFBF"/>
      </bottom>
      <diagonal/>
    </border>
    <border>
      <left/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rgb="FFFF0000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643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25" fillId="0" borderId="0"/>
    <xf numFmtId="0" fontId="8" fillId="0" borderId="0"/>
    <xf numFmtId="0" fontId="60" fillId="0" borderId="0"/>
    <xf numFmtId="37" fontId="71" fillId="0" borderId="0">
      <protection locked="0"/>
    </xf>
    <xf numFmtId="37" fontId="71" fillId="0" borderId="0">
      <protection locked="0"/>
    </xf>
    <xf numFmtId="37" fontId="71" fillId="0" borderId="0">
      <protection locked="0"/>
    </xf>
    <xf numFmtId="37" fontId="71" fillId="0" borderId="0">
      <protection locked="0"/>
    </xf>
    <xf numFmtId="37" fontId="72" fillId="0" borderId="0">
      <protection locked="0"/>
    </xf>
    <xf numFmtId="37" fontId="71" fillId="0" borderId="0">
      <protection locked="0"/>
    </xf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2" borderId="0" applyNumberFormat="0" applyBorder="0" applyAlignment="0" applyProtection="0"/>
    <xf numFmtId="0" fontId="73" fillId="5" borderId="0" applyNumberFormat="0" applyBorder="0" applyAlignment="0" applyProtection="0"/>
    <xf numFmtId="0" fontId="73" fillId="5" borderId="0" applyNumberFormat="0" applyBorder="0" applyAlignment="0" applyProtection="0"/>
    <xf numFmtId="0" fontId="73" fillId="5" borderId="0" applyNumberFormat="0" applyBorder="0" applyAlignment="0" applyProtection="0"/>
    <xf numFmtId="0" fontId="73" fillId="5" borderId="0" applyNumberFormat="0" applyBorder="0" applyAlignment="0" applyProtection="0"/>
    <xf numFmtId="0" fontId="73" fillId="5" borderId="0" applyNumberFormat="0" applyBorder="0" applyAlignment="0" applyProtection="0"/>
    <xf numFmtId="0" fontId="73" fillId="5" borderId="0" applyNumberFormat="0" applyBorder="0" applyAlignment="0" applyProtection="0"/>
    <xf numFmtId="0" fontId="73" fillId="5" borderId="0" applyNumberFormat="0" applyBorder="0" applyAlignment="0" applyProtection="0"/>
    <xf numFmtId="0" fontId="73" fillId="5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7" borderId="0" applyNumberFormat="0" applyBorder="0" applyAlignment="0" applyProtection="0"/>
    <xf numFmtId="0" fontId="73" fillId="7" borderId="0" applyNumberFormat="0" applyBorder="0" applyAlignment="0" applyProtection="0"/>
    <xf numFmtId="0" fontId="73" fillId="7" borderId="0" applyNumberFormat="0" applyBorder="0" applyAlignment="0" applyProtection="0"/>
    <xf numFmtId="0" fontId="73" fillId="7" borderId="0" applyNumberFormat="0" applyBorder="0" applyAlignment="0" applyProtection="0"/>
    <xf numFmtId="0" fontId="73" fillId="7" borderId="0" applyNumberFormat="0" applyBorder="0" applyAlignment="0" applyProtection="0"/>
    <xf numFmtId="0" fontId="73" fillId="7" borderId="0" applyNumberFormat="0" applyBorder="0" applyAlignment="0" applyProtection="0"/>
    <xf numFmtId="0" fontId="73" fillId="7" borderId="0" applyNumberFormat="0" applyBorder="0" applyAlignment="0" applyProtection="0"/>
    <xf numFmtId="0" fontId="73" fillId="7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6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9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3" fillId="3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7" borderId="0" applyNumberFormat="0" applyBorder="0" applyAlignment="0" applyProtection="0"/>
    <xf numFmtId="0" fontId="74" fillId="8" borderId="0" applyNumberFormat="0" applyBorder="0" applyAlignment="0" applyProtection="0"/>
    <xf numFmtId="0" fontId="74" fillId="8" borderId="0" applyNumberFormat="0" applyBorder="0" applyAlignment="0" applyProtection="0"/>
    <xf numFmtId="0" fontId="74" fillId="8" borderId="0" applyNumberFormat="0" applyBorder="0" applyAlignment="0" applyProtection="0"/>
    <xf numFmtId="0" fontId="74" fillId="8" borderId="0" applyNumberFormat="0" applyBorder="0" applyAlignment="0" applyProtection="0"/>
    <xf numFmtId="0" fontId="74" fillId="8" borderId="0" applyNumberFormat="0" applyBorder="0" applyAlignment="0" applyProtection="0"/>
    <xf numFmtId="0" fontId="74" fillId="8" borderId="0" applyNumberFormat="0" applyBorder="0" applyAlignment="0" applyProtection="0"/>
    <xf numFmtId="0" fontId="74" fillId="8" borderId="0" applyNumberFormat="0" applyBorder="0" applyAlignment="0" applyProtection="0"/>
    <xf numFmtId="0" fontId="74" fillId="8" borderId="0" applyNumberFormat="0" applyBorder="0" applyAlignment="0" applyProtection="0"/>
    <xf numFmtId="0" fontId="74" fillId="6" borderId="0" applyNumberFormat="0" applyBorder="0" applyAlignment="0" applyProtection="0"/>
    <xf numFmtId="0" fontId="74" fillId="6" borderId="0" applyNumberFormat="0" applyBorder="0" applyAlignment="0" applyProtection="0"/>
    <xf numFmtId="0" fontId="74" fillId="6" borderId="0" applyNumberFormat="0" applyBorder="0" applyAlignment="0" applyProtection="0"/>
    <xf numFmtId="0" fontId="74" fillId="6" borderId="0" applyNumberFormat="0" applyBorder="0" applyAlignment="0" applyProtection="0"/>
    <xf numFmtId="0" fontId="74" fillId="6" borderId="0" applyNumberFormat="0" applyBorder="0" applyAlignment="0" applyProtection="0"/>
    <xf numFmtId="0" fontId="74" fillId="6" borderId="0" applyNumberFormat="0" applyBorder="0" applyAlignment="0" applyProtection="0"/>
    <xf numFmtId="0" fontId="74" fillId="6" borderId="0" applyNumberFormat="0" applyBorder="0" applyAlignment="0" applyProtection="0"/>
    <xf numFmtId="0" fontId="74" fillId="6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168" fontId="8" fillId="0" borderId="0" applyFont="0" applyFill="0" applyBorder="0" applyAlignment="0" applyProtection="0"/>
    <xf numFmtId="0" fontId="75" fillId="0" borderId="130" applyNumberFormat="0" applyFill="0" applyAlignment="0" applyProtection="0"/>
    <xf numFmtId="0" fontId="75" fillId="0" borderId="130" applyNumberFormat="0" applyFill="0" applyAlignment="0" applyProtection="0"/>
    <xf numFmtId="0" fontId="75" fillId="0" borderId="130" applyNumberFormat="0" applyFill="0" applyAlignment="0" applyProtection="0"/>
    <xf numFmtId="0" fontId="75" fillId="0" borderId="130" applyNumberFormat="0" applyFill="0" applyAlignment="0" applyProtection="0"/>
    <xf numFmtId="0" fontId="75" fillId="0" borderId="130" applyNumberFormat="0" applyFill="0" applyAlignment="0" applyProtection="0"/>
    <xf numFmtId="0" fontId="75" fillId="0" borderId="130" applyNumberFormat="0" applyFill="0" applyAlignment="0" applyProtection="0"/>
    <xf numFmtId="0" fontId="75" fillId="0" borderId="130" applyNumberFormat="0" applyFill="0" applyAlignment="0" applyProtection="0"/>
    <xf numFmtId="0" fontId="75" fillId="0" borderId="130" applyNumberFormat="0" applyFill="0" applyAlignment="0" applyProtection="0"/>
    <xf numFmtId="1" fontId="71" fillId="0" borderId="0">
      <protection locked="0"/>
    </xf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76" fillId="0" borderId="0" applyFill="0" applyBorder="0" applyAlignment="0" applyProtection="0"/>
    <xf numFmtId="164" fontId="12" fillId="0" borderId="0" applyFill="0" applyBorder="0" applyAlignment="0" applyProtection="0"/>
    <xf numFmtId="3" fontId="12" fillId="0" borderId="0" applyFill="0" applyBorder="0" applyAlignment="0" applyProtection="0"/>
    <xf numFmtId="3" fontId="12" fillId="0" borderId="0" applyFill="0" applyBorder="0" applyAlignment="0" applyProtection="0"/>
    <xf numFmtId="3" fontId="12" fillId="0" borderId="0" applyFill="0" applyBorder="0" applyAlignment="0" applyProtection="0"/>
    <xf numFmtId="3" fontId="12" fillId="0" borderId="0" applyFill="0" applyBorder="0" applyAlignment="0" applyProtection="0"/>
    <xf numFmtId="3" fontId="12" fillId="0" borderId="0" applyFont="0" applyFill="0" applyBorder="0" applyAlignment="0" applyProtection="0"/>
    <xf numFmtId="3" fontId="76" fillId="0" borderId="0" applyFill="0" applyBorder="0" applyAlignment="0" applyProtection="0"/>
    <xf numFmtId="3" fontId="12" fillId="0" borderId="0" applyFill="0" applyBorder="0" applyAlignment="0" applyProtection="0"/>
    <xf numFmtId="1" fontId="71" fillId="0" borderId="0">
      <protection locked="0"/>
    </xf>
    <xf numFmtId="169" fontId="12" fillId="0" borderId="0" applyFill="0" applyBorder="0" applyAlignment="0" applyProtection="0"/>
    <xf numFmtId="169" fontId="12" fillId="0" borderId="0" applyFill="0" applyBorder="0" applyAlignment="0" applyProtection="0"/>
    <xf numFmtId="169" fontId="12" fillId="0" borderId="0" applyFill="0" applyBorder="0" applyAlignment="0" applyProtection="0"/>
    <xf numFmtId="169" fontId="76" fillId="0" borderId="0" applyFill="0" applyBorder="0" applyAlignment="0" applyProtection="0"/>
    <xf numFmtId="169" fontId="12" fillId="0" borderId="0" applyFill="0" applyBorder="0" applyAlignment="0" applyProtection="0"/>
    <xf numFmtId="170" fontId="12" fillId="0" borderId="0" applyFill="0" applyBorder="0" applyAlignment="0" applyProtection="0"/>
    <xf numFmtId="170" fontId="12" fillId="0" borderId="0" applyFill="0" applyBorder="0" applyAlignment="0" applyProtection="0"/>
    <xf numFmtId="170" fontId="12" fillId="0" borderId="0" applyFill="0" applyBorder="0" applyAlignment="0" applyProtection="0"/>
    <xf numFmtId="170" fontId="12" fillId="0" borderId="0" applyFill="0" applyBorder="0" applyAlignment="0" applyProtection="0"/>
    <xf numFmtId="5" fontId="12" fillId="0" borderId="0" applyFont="0" applyFill="0" applyBorder="0" applyAlignment="0" applyProtection="0"/>
    <xf numFmtId="170" fontId="76" fillId="0" borderId="0" applyFill="0" applyBorder="0" applyAlignment="0" applyProtection="0"/>
    <xf numFmtId="170" fontId="12" fillId="0" borderId="0" applyFill="0" applyBorder="0" applyAlignment="0" applyProtection="0"/>
    <xf numFmtId="43" fontId="6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7" fillId="0" borderId="0" applyFont="0" applyFill="0" applyBorder="0" applyAlignment="0" applyProtection="0"/>
    <xf numFmtId="171" fontId="71" fillId="0" borderId="0">
      <protection locked="0"/>
    </xf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72" fontId="12" fillId="0" borderId="0" applyFill="0" applyBorder="0" applyAlignment="0" applyProtection="0"/>
    <xf numFmtId="14" fontId="12" fillId="0" borderId="0" applyFont="0" applyFill="0" applyBorder="0" applyAlignment="0" applyProtection="0"/>
    <xf numFmtId="172" fontId="76" fillId="0" borderId="0" applyFill="0" applyBorder="0" applyAlignment="0" applyProtection="0"/>
    <xf numFmtId="172" fontId="12" fillId="0" borderId="0" applyFill="0" applyBorder="0" applyAlignment="0" applyProtection="0"/>
    <xf numFmtId="173" fontId="71" fillId="0" borderId="0">
      <protection locked="0"/>
    </xf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8" fillId="0" borderId="0" applyFont="0" applyFill="0" applyBorder="0" applyAlignment="0" applyProtection="0"/>
    <xf numFmtId="174" fontId="8" fillId="0" borderId="0" applyFont="0" applyFill="0" applyBorder="0" applyAlignment="0" applyProtection="0">
      <alignment horizontal="right"/>
    </xf>
    <xf numFmtId="175" fontId="8" fillId="0" borderId="96" applyFont="0" applyFill="0" applyBorder="0" applyProtection="0">
      <alignment horizontal="right"/>
    </xf>
    <xf numFmtId="3" fontId="8" fillId="0" borderId="0"/>
    <xf numFmtId="164" fontId="8" fillId="0" borderId="0"/>
    <xf numFmtId="4" fontId="8" fillId="0" borderId="0" applyFont="0" applyFill="0" applyBorder="0" applyAlignment="0" applyProtection="0"/>
    <xf numFmtId="3" fontId="38" fillId="0" borderId="0" applyFont="0" applyFill="0" applyBorder="0" applyAlignment="0" applyProtection="0"/>
    <xf numFmtId="3" fontId="78" fillId="0" borderId="0" applyFont="0" applyFill="0" applyBorder="0" applyAlignment="0" applyProtection="0"/>
    <xf numFmtId="3" fontId="78" fillId="0" borderId="0" applyFont="0" applyFill="0" applyBorder="0" applyAlignment="0" applyProtection="0"/>
    <xf numFmtId="3" fontId="78" fillId="0" borderId="0" applyFont="0" applyFill="0" applyBorder="0" applyAlignment="0" applyProtection="0"/>
    <xf numFmtId="3" fontId="8" fillId="0" borderId="0" applyFont="0" applyFill="0" applyBorder="0" applyAlignment="0" applyProtection="0"/>
    <xf numFmtId="3" fontId="79" fillId="0" borderId="0" applyFont="0" applyFill="0" applyBorder="0" applyAlignment="0" applyProtection="0"/>
    <xf numFmtId="164" fontId="8" fillId="0" borderId="0" applyFont="0" applyFill="0" applyBorder="0" applyAlignment="0" applyProtection="0"/>
    <xf numFmtId="1" fontId="71" fillId="0" borderId="0">
      <protection locked="0"/>
    </xf>
    <xf numFmtId="2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2" fontId="76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ont="0" applyFill="0" applyAlignment="0" applyProtection="0"/>
    <xf numFmtId="0" fontId="8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ont="0" applyFill="0" applyAlignment="0" applyProtection="0"/>
    <xf numFmtId="0" fontId="83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5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5" fillId="0" borderId="0">
      <protection locked="0"/>
    </xf>
    <xf numFmtId="0" fontId="84" fillId="0" borderId="0">
      <protection locked="0"/>
    </xf>
    <xf numFmtId="0" fontId="86" fillId="11" borderId="0" applyNumberFormat="0" applyBorder="0" applyAlignment="0" applyProtection="0"/>
    <xf numFmtId="0" fontId="86" fillId="11" borderId="0" applyNumberFormat="0" applyBorder="0" applyAlignment="0" applyProtection="0"/>
    <xf numFmtId="0" fontId="86" fillId="11" borderId="0" applyNumberFormat="0" applyBorder="0" applyAlignment="0" applyProtection="0"/>
    <xf numFmtId="0" fontId="86" fillId="11" borderId="0" applyNumberFormat="0" applyBorder="0" applyAlignment="0" applyProtection="0"/>
    <xf numFmtId="0" fontId="86" fillId="11" borderId="0" applyNumberFormat="0" applyBorder="0" applyAlignment="0" applyProtection="0"/>
    <xf numFmtId="0" fontId="86" fillId="11" borderId="0" applyNumberFormat="0" applyBorder="0" applyAlignment="0" applyProtection="0"/>
    <xf numFmtId="0" fontId="86" fillId="11" borderId="0" applyNumberFormat="0" applyBorder="0" applyAlignment="0" applyProtection="0"/>
    <xf numFmtId="0" fontId="86" fillId="11" borderId="0" applyNumberFormat="0" applyBorder="0" applyAlignment="0" applyProtection="0"/>
    <xf numFmtId="0" fontId="8" fillId="0" borderId="0" applyFont="0" applyFill="0" applyBorder="0" applyProtection="0"/>
    <xf numFmtId="0" fontId="87" fillId="12" borderId="131" applyNumberFormat="0" applyAlignment="0" applyProtection="0"/>
    <xf numFmtId="0" fontId="87" fillId="12" borderId="131" applyNumberFormat="0" applyAlignment="0" applyProtection="0"/>
    <xf numFmtId="0" fontId="87" fillId="12" borderId="131" applyNumberFormat="0" applyAlignment="0" applyProtection="0"/>
    <xf numFmtId="0" fontId="87" fillId="12" borderId="131" applyNumberFormat="0" applyAlignment="0" applyProtection="0"/>
    <xf numFmtId="0" fontId="87" fillId="12" borderId="131" applyNumberFormat="0" applyAlignment="0" applyProtection="0"/>
    <xf numFmtId="0" fontId="87" fillId="12" borderId="131" applyNumberFormat="0" applyAlignment="0" applyProtection="0"/>
    <xf numFmtId="0" fontId="87" fillId="12" borderId="131" applyNumberFormat="0" applyAlignment="0" applyProtection="0"/>
    <xf numFmtId="0" fontId="87" fillId="12" borderId="131" applyNumberFormat="0" applyAlignment="0" applyProtection="0"/>
    <xf numFmtId="176" fontId="8" fillId="0" borderId="0"/>
    <xf numFmtId="37" fontId="71" fillId="0" borderId="0">
      <protection locked="0"/>
    </xf>
    <xf numFmtId="37" fontId="71" fillId="0" borderId="0">
      <protection locked="0"/>
    </xf>
    <xf numFmtId="37" fontId="71" fillId="0" borderId="0">
      <protection locked="0"/>
    </xf>
    <xf numFmtId="37" fontId="71" fillId="0" borderId="0">
      <protection locked="0"/>
    </xf>
    <xf numFmtId="37" fontId="72" fillId="0" borderId="0">
      <protection locked="0"/>
    </xf>
    <xf numFmtId="37" fontId="71" fillId="0" borderId="0">
      <protection locked="0"/>
    </xf>
    <xf numFmtId="44" fontId="60" fillId="0" borderId="0" applyFont="0" applyFill="0" applyBorder="0" applyAlignment="0" applyProtection="0"/>
    <xf numFmtId="177" fontId="38" fillId="0" borderId="0" applyFont="0" applyFill="0" applyBorder="0" applyAlignment="0" applyProtection="0"/>
    <xf numFmtId="177" fontId="78" fillId="0" borderId="0" applyFont="0" applyFill="0" applyBorder="0" applyAlignment="0" applyProtection="0"/>
    <xf numFmtId="177" fontId="78" fillId="0" borderId="0" applyFont="0" applyFill="0" applyBorder="0" applyAlignment="0" applyProtection="0"/>
    <xf numFmtId="177" fontId="78" fillId="0" borderId="0" applyFont="0" applyFill="0" applyBorder="0" applyAlignment="0" applyProtection="0"/>
    <xf numFmtId="177" fontId="79" fillId="0" borderId="0" applyFont="0" applyFill="0" applyBorder="0" applyAlignment="0" applyProtection="0"/>
    <xf numFmtId="5" fontId="8" fillId="0" borderId="0" applyFont="0" applyFill="0" applyBorder="0" applyAlignment="0" applyProtection="0"/>
    <xf numFmtId="0" fontId="88" fillId="0" borderId="132" applyNumberFormat="0" applyFill="0" applyAlignment="0" applyProtection="0"/>
    <xf numFmtId="0" fontId="88" fillId="0" borderId="132" applyNumberFormat="0" applyFill="0" applyAlignment="0" applyProtection="0"/>
    <xf numFmtId="0" fontId="88" fillId="0" borderId="132" applyNumberFormat="0" applyFill="0" applyAlignment="0" applyProtection="0"/>
    <xf numFmtId="0" fontId="88" fillId="0" borderId="132" applyNumberFormat="0" applyFill="0" applyAlignment="0" applyProtection="0"/>
    <xf numFmtId="0" fontId="88" fillId="0" borderId="132" applyNumberFormat="0" applyFill="0" applyAlignment="0" applyProtection="0"/>
    <xf numFmtId="0" fontId="88" fillId="0" borderId="132" applyNumberFormat="0" applyFill="0" applyAlignment="0" applyProtection="0"/>
    <xf numFmtId="0" fontId="88" fillId="0" borderId="132" applyNumberFormat="0" applyFill="0" applyAlignment="0" applyProtection="0"/>
    <xf numFmtId="0" fontId="88" fillId="0" borderId="132" applyNumberFormat="0" applyFill="0" applyAlignment="0" applyProtection="0"/>
    <xf numFmtId="0" fontId="89" fillId="0" borderId="133" applyNumberFormat="0" applyFill="0" applyAlignment="0" applyProtection="0"/>
    <xf numFmtId="0" fontId="89" fillId="0" borderId="133" applyNumberFormat="0" applyFill="0" applyAlignment="0" applyProtection="0"/>
    <xf numFmtId="0" fontId="89" fillId="0" borderId="133" applyNumberFormat="0" applyFill="0" applyAlignment="0" applyProtection="0"/>
    <xf numFmtId="0" fontId="89" fillId="0" borderId="133" applyNumberFormat="0" applyFill="0" applyAlignment="0" applyProtection="0"/>
    <xf numFmtId="0" fontId="89" fillId="0" borderId="133" applyNumberFormat="0" applyFill="0" applyAlignment="0" applyProtection="0"/>
    <xf numFmtId="0" fontId="89" fillId="0" borderId="133" applyNumberFormat="0" applyFill="0" applyAlignment="0" applyProtection="0"/>
    <xf numFmtId="0" fontId="89" fillId="0" borderId="133" applyNumberFormat="0" applyFill="0" applyAlignment="0" applyProtection="0"/>
    <xf numFmtId="0" fontId="89" fillId="0" borderId="133" applyNumberFormat="0" applyFill="0" applyAlignment="0" applyProtection="0"/>
    <xf numFmtId="0" fontId="90" fillId="0" borderId="134" applyNumberFormat="0" applyFill="0" applyAlignment="0" applyProtection="0"/>
    <xf numFmtId="0" fontId="90" fillId="0" borderId="134" applyNumberFormat="0" applyFill="0" applyAlignment="0" applyProtection="0"/>
    <xf numFmtId="0" fontId="90" fillId="0" borderId="134" applyNumberFormat="0" applyFill="0" applyAlignment="0" applyProtection="0"/>
    <xf numFmtId="0" fontId="90" fillId="0" borderId="134" applyNumberFormat="0" applyFill="0" applyAlignment="0" applyProtection="0"/>
    <xf numFmtId="0" fontId="90" fillId="0" borderId="134" applyNumberFormat="0" applyFill="0" applyAlignment="0" applyProtection="0"/>
    <xf numFmtId="0" fontId="90" fillId="0" borderId="134" applyNumberFormat="0" applyFill="0" applyAlignment="0" applyProtection="0"/>
    <xf numFmtId="0" fontId="90" fillId="0" borderId="134" applyNumberFormat="0" applyFill="0" applyAlignment="0" applyProtection="0"/>
    <xf numFmtId="0" fontId="90" fillId="0" borderId="134" applyNumberFormat="0" applyFill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5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4" fillId="0" borderId="0">
      <protection locked="0"/>
    </xf>
    <xf numFmtId="0" fontId="85" fillId="0" borderId="0">
      <protection locked="0"/>
    </xf>
    <xf numFmtId="0" fontId="84" fillId="0" borderId="0">
      <protection locked="0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2" fillId="8" borderId="0" applyNumberFormat="0" applyBorder="0" applyAlignment="0" applyProtection="0"/>
    <xf numFmtId="0" fontId="92" fillId="8" borderId="0" applyNumberFormat="0" applyBorder="0" applyAlignment="0" applyProtection="0"/>
    <xf numFmtId="0" fontId="92" fillId="8" borderId="0" applyNumberFormat="0" applyBorder="0" applyAlignment="0" applyProtection="0"/>
    <xf numFmtId="0" fontId="92" fillId="8" borderId="0" applyNumberFormat="0" applyBorder="0" applyAlignment="0" applyProtection="0"/>
    <xf numFmtId="0" fontId="92" fillId="8" borderId="0" applyNumberFormat="0" applyBorder="0" applyAlignment="0" applyProtection="0"/>
    <xf numFmtId="0" fontId="92" fillId="8" borderId="0" applyNumberFormat="0" applyBorder="0" applyAlignment="0" applyProtection="0"/>
    <xf numFmtId="0" fontId="92" fillId="8" borderId="0" applyNumberFormat="0" applyBorder="0" applyAlignment="0" applyProtection="0"/>
    <xf numFmtId="0" fontId="92" fillId="8" borderId="0" applyNumberFormat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60" fillId="0" borderId="0"/>
    <xf numFmtId="0" fontId="60" fillId="0" borderId="0"/>
    <xf numFmtId="0" fontId="60" fillId="0" borderId="0"/>
    <xf numFmtId="0" fontId="60" fillId="0" borderId="0"/>
    <xf numFmtId="0" fontId="8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7" fillId="0" borderId="0"/>
    <xf numFmtId="0" fontId="25" fillId="0" borderId="0"/>
    <xf numFmtId="0" fontId="60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3" fillId="0" borderId="0"/>
    <xf numFmtId="0" fontId="25" fillId="0" borderId="0"/>
    <xf numFmtId="0" fontId="25" fillId="0" borderId="0"/>
    <xf numFmtId="0" fontId="12" fillId="0" borderId="0"/>
    <xf numFmtId="0" fontId="12" fillId="0" borderId="0"/>
    <xf numFmtId="0" fontId="76" fillId="0" borderId="0"/>
    <xf numFmtId="0" fontId="8" fillId="0" borderId="0"/>
    <xf numFmtId="0" fontId="77" fillId="0" borderId="0"/>
    <xf numFmtId="0" fontId="25" fillId="0" borderId="0"/>
    <xf numFmtId="0" fontId="8" fillId="0" borderId="0"/>
    <xf numFmtId="0" fontId="29" fillId="0" borderId="0"/>
    <xf numFmtId="0" fontId="8" fillId="0" borderId="0"/>
    <xf numFmtId="0" fontId="8" fillId="0" borderId="0"/>
    <xf numFmtId="0" fontId="8" fillId="0" borderId="0"/>
    <xf numFmtId="0" fontId="25" fillId="0" borderId="0"/>
    <xf numFmtId="0" fontId="12" fillId="0" borderId="0"/>
    <xf numFmtId="0" fontId="12" fillId="0" borderId="0"/>
    <xf numFmtId="0" fontId="77" fillId="0" borderId="0"/>
    <xf numFmtId="0" fontId="60" fillId="0" borderId="0"/>
    <xf numFmtId="0" fontId="60" fillId="0" borderId="0"/>
    <xf numFmtId="0" fontId="8" fillId="0" borderId="0"/>
    <xf numFmtId="0" fontId="77" fillId="0" borderId="0"/>
    <xf numFmtId="0" fontId="25" fillId="0" borderId="0"/>
    <xf numFmtId="0" fontId="60" fillId="0" borderId="0"/>
    <xf numFmtId="0" fontId="60" fillId="0" borderId="0"/>
    <xf numFmtId="0" fontId="1" fillId="0" borderId="0"/>
    <xf numFmtId="0" fontId="60" fillId="0" borderId="0"/>
    <xf numFmtId="0" fontId="60" fillId="0" borderId="0"/>
    <xf numFmtId="0" fontId="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60" fillId="0" borderId="0"/>
    <xf numFmtId="0" fontId="60" fillId="0" borderId="0"/>
    <xf numFmtId="0" fontId="25" fillId="0" borderId="0"/>
    <xf numFmtId="178" fontId="94" fillId="0" borderId="0"/>
    <xf numFmtId="1" fontId="71" fillId="0" borderId="0">
      <protection locked="0"/>
    </xf>
    <xf numFmtId="10" fontId="12" fillId="0" borderId="0" applyFill="0" applyBorder="0" applyAlignment="0" applyProtection="0"/>
    <xf numFmtId="10" fontId="12" fillId="0" borderId="0" applyFill="0" applyBorder="0" applyAlignment="0" applyProtection="0"/>
    <xf numFmtId="10" fontId="12" fillId="0" borderId="0" applyFill="0" applyBorder="0" applyAlignment="0" applyProtection="0"/>
    <xf numFmtId="10" fontId="76" fillId="0" borderId="0" applyFill="0" applyBorder="0" applyAlignment="0" applyProtection="0"/>
    <xf numFmtId="10" fontId="12" fillId="0" borderId="0" applyFill="0" applyBorder="0" applyAlignment="0" applyProtection="0"/>
    <xf numFmtId="37" fontId="71" fillId="0" borderId="0">
      <protection locked="0"/>
    </xf>
    <xf numFmtId="37" fontId="71" fillId="0" borderId="0">
      <protection locked="0"/>
    </xf>
    <xf numFmtId="37" fontId="71" fillId="0" borderId="0">
      <protection locked="0"/>
    </xf>
    <xf numFmtId="37" fontId="71" fillId="0" borderId="0">
      <protection locked="0"/>
    </xf>
    <xf numFmtId="37" fontId="72" fillId="0" borderId="0">
      <protection locked="0"/>
    </xf>
    <xf numFmtId="37" fontId="71" fillId="0" borderId="0">
      <protection locked="0"/>
    </xf>
    <xf numFmtId="2" fontId="38" fillId="0" borderId="0" applyFont="0" applyFill="0" applyBorder="0" applyAlignment="0" applyProtection="0"/>
    <xf numFmtId="2" fontId="78" fillId="0" borderId="0" applyFont="0" applyFill="0" applyBorder="0" applyAlignment="0" applyProtection="0"/>
    <xf numFmtId="2" fontId="78" fillId="0" borderId="0" applyFont="0" applyFill="0" applyBorder="0" applyAlignment="0" applyProtection="0"/>
    <xf numFmtId="2" fontId="78" fillId="0" borderId="0" applyFont="0" applyFill="0" applyBorder="0" applyAlignment="0" applyProtection="0"/>
    <xf numFmtId="2" fontId="79" fillId="0" borderId="0" applyFont="0" applyFill="0" applyBorder="0" applyAlignment="0" applyProtection="0"/>
    <xf numFmtId="0" fontId="73" fillId="4" borderId="135" applyNumberFormat="0" applyFont="0" applyAlignment="0" applyProtection="0"/>
    <xf numFmtId="0" fontId="73" fillId="4" borderId="135" applyNumberFormat="0" applyFont="0" applyAlignment="0" applyProtection="0"/>
    <xf numFmtId="0" fontId="73" fillId="4" borderId="135" applyNumberFormat="0" applyFont="0" applyAlignment="0" applyProtection="0"/>
    <xf numFmtId="0" fontId="73" fillId="4" borderId="135" applyNumberFormat="0" applyFont="0" applyAlignment="0" applyProtection="0"/>
    <xf numFmtId="0" fontId="73" fillId="4" borderId="135" applyNumberFormat="0" applyFont="0" applyAlignment="0" applyProtection="0"/>
    <xf numFmtId="0" fontId="73" fillId="4" borderId="135" applyNumberFormat="0" applyFont="0" applyAlignment="0" applyProtection="0"/>
    <xf numFmtId="0" fontId="73" fillId="4" borderId="135" applyNumberFormat="0" applyFont="0" applyAlignment="0" applyProtection="0"/>
    <xf numFmtId="0" fontId="73" fillId="4" borderId="135" applyNumberFormat="0" applyFont="0" applyAlignment="0" applyProtection="0"/>
    <xf numFmtId="37" fontId="71" fillId="0" borderId="0">
      <protection locked="0"/>
    </xf>
    <xf numFmtId="37" fontId="71" fillId="0" borderId="0">
      <protection locked="0"/>
    </xf>
    <xf numFmtId="37" fontId="71" fillId="0" borderId="0">
      <protection locked="0"/>
    </xf>
    <xf numFmtId="0" fontId="95" fillId="0" borderId="136" applyNumberFormat="0" applyFill="0" applyAlignment="0" applyProtection="0"/>
    <xf numFmtId="0" fontId="95" fillId="0" borderId="136" applyNumberFormat="0" applyFill="0" applyAlignment="0" applyProtection="0"/>
    <xf numFmtId="0" fontId="95" fillId="0" borderId="136" applyNumberFormat="0" applyFill="0" applyAlignment="0" applyProtection="0"/>
    <xf numFmtId="0" fontId="95" fillId="0" borderId="136" applyNumberFormat="0" applyFill="0" applyAlignment="0" applyProtection="0"/>
    <xf numFmtId="0" fontId="95" fillId="0" borderId="136" applyNumberFormat="0" applyFill="0" applyAlignment="0" applyProtection="0"/>
    <xf numFmtId="0" fontId="95" fillId="0" borderId="136" applyNumberFormat="0" applyFill="0" applyAlignment="0" applyProtection="0"/>
    <xf numFmtId="0" fontId="95" fillId="0" borderId="136" applyNumberFormat="0" applyFill="0" applyAlignment="0" applyProtection="0"/>
    <xf numFmtId="0" fontId="95" fillId="0" borderId="136" applyNumberFormat="0" applyFill="0" applyAlignment="0" applyProtection="0"/>
    <xf numFmtId="0" fontId="96" fillId="13" borderId="0" applyNumberFormat="0" applyBorder="0" applyAlignment="0" applyProtection="0"/>
    <xf numFmtId="0" fontId="96" fillId="13" borderId="0" applyNumberFormat="0" applyBorder="0" applyAlignment="0" applyProtection="0"/>
    <xf numFmtId="0" fontId="96" fillId="13" borderId="0" applyNumberFormat="0" applyBorder="0" applyAlignment="0" applyProtection="0"/>
    <xf numFmtId="0" fontId="96" fillId="13" borderId="0" applyNumberFormat="0" applyBorder="0" applyAlignment="0" applyProtection="0"/>
    <xf numFmtId="0" fontId="96" fillId="13" borderId="0" applyNumberFormat="0" applyBorder="0" applyAlignment="0" applyProtection="0"/>
    <xf numFmtId="0" fontId="96" fillId="13" borderId="0" applyNumberFormat="0" applyBorder="0" applyAlignment="0" applyProtection="0"/>
    <xf numFmtId="0" fontId="96" fillId="13" borderId="0" applyNumberFormat="0" applyBorder="0" applyAlignment="0" applyProtection="0"/>
    <xf numFmtId="0" fontId="96" fillId="13" borderId="0" applyNumberFormat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71" fillId="0" borderId="20">
      <protection locked="0"/>
    </xf>
    <xf numFmtId="0" fontId="12" fillId="0" borderId="2" applyNumberFormat="0" applyFill="0" applyAlignment="0" applyProtection="0"/>
    <xf numFmtId="0" fontId="12" fillId="0" borderId="2" applyNumberFormat="0" applyFill="0" applyAlignment="0" applyProtection="0"/>
    <xf numFmtId="0" fontId="12" fillId="0" borderId="2" applyNumberFormat="0" applyFill="0" applyAlignment="0" applyProtection="0"/>
    <xf numFmtId="0" fontId="12" fillId="0" borderId="137" applyNumberFormat="0" applyFont="0" applyBorder="0" applyAlignment="0" applyProtection="0"/>
    <xf numFmtId="0" fontId="76" fillId="0" borderId="2" applyNumberFormat="0" applyFill="0" applyAlignment="0" applyProtection="0"/>
    <xf numFmtId="0" fontId="12" fillId="0" borderId="2" applyNumberFormat="0" applyFill="0" applyAlignment="0" applyProtection="0"/>
    <xf numFmtId="0" fontId="98" fillId="3" borderId="138" applyNumberFormat="0" applyAlignment="0" applyProtection="0"/>
    <xf numFmtId="0" fontId="98" fillId="3" borderId="138" applyNumberFormat="0" applyAlignment="0" applyProtection="0"/>
    <xf numFmtId="0" fontId="98" fillId="3" borderId="138" applyNumberFormat="0" applyAlignment="0" applyProtection="0"/>
    <xf numFmtId="0" fontId="98" fillId="3" borderId="138" applyNumberFormat="0" applyAlignment="0" applyProtection="0"/>
    <xf numFmtId="0" fontId="98" fillId="3" borderId="138" applyNumberFormat="0" applyAlignment="0" applyProtection="0"/>
    <xf numFmtId="0" fontId="98" fillId="3" borderId="138" applyNumberFormat="0" applyAlignment="0" applyProtection="0"/>
    <xf numFmtId="0" fontId="98" fillId="3" borderId="138" applyNumberFormat="0" applyAlignment="0" applyProtection="0"/>
    <xf numFmtId="0" fontId="98" fillId="3" borderId="138" applyNumberFormat="0" applyAlignment="0" applyProtection="0"/>
    <xf numFmtId="0" fontId="99" fillId="2" borderId="138" applyNumberFormat="0" applyAlignment="0" applyProtection="0"/>
    <xf numFmtId="0" fontId="99" fillId="2" borderId="138" applyNumberFormat="0" applyAlignment="0" applyProtection="0"/>
    <xf numFmtId="0" fontId="99" fillId="2" borderId="138" applyNumberFormat="0" applyAlignment="0" applyProtection="0"/>
    <xf numFmtId="0" fontId="99" fillId="2" borderId="138" applyNumberFormat="0" applyAlignment="0" applyProtection="0"/>
    <xf numFmtId="0" fontId="99" fillId="2" borderId="138" applyNumberFormat="0" applyAlignment="0" applyProtection="0"/>
    <xf numFmtId="0" fontId="99" fillId="2" borderId="138" applyNumberFormat="0" applyAlignment="0" applyProtection="0"/>
    <xf numFmtId="0" fontId="99" fillId="2" borderId="138" applyNumberFormat="0" applyAlignment="0" applyProtection="0"/>
    <xf numFmtId="0" fontId="99" fillId="2" borderId="138" applyNumberFormat="0" applyAlignment="0" applyProtection="0"/>
    <xf numFmtId="0" fontId="100" fillId="2" borderId="139" applyNumberFormat="0" applyAlignment="0" applyProtection="0"/>
    <xf numFmtId="0" fontId="100" fillId="2" borderId="139" applyNumberFormat="0" applyAlignment="0" applyProtection="0"/>
    <xf numFmtId="0" fontId="100" fillId="2" borderId="139" applyNumberFormat="0" applyAlignment="0" applyProtection="0"/>
    <xf numFmtId="0" fontId="100" fillId="2" borderId="139" applyNumberFormat="0" applyAlignment="0" applyProtection="0"/>
    <xf numFmtId="0" fontId="100" fillId="2" borderId="139" applyNumberFormat="0" applyAlignment="0" applyProtection="0"/>
    <xf numFmtId="0" fontId="100" fillId="2" borderId="139" applyNumberFormat="0" applyAlignment="0" applyProtection="0"/>
    <xf numFmtId="0" fontId="100" fillId="2" borderId="139" applyNumberFormat="0" applyAlignment="0" applyProtection="0"/>
    <xf numFmtId="0" fontId="100" fillId="2" borderId="139" applyNumberFormat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3" fontId="8" fillId="14" borderId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5" borderId="0" applyNumberFormat="0" applyBorder="0" applyAlignment="0" applyProtection="0"/>
    <xf numFmtId="0" fontId="74" fillId="15" borderId="0" applyNumberFormat="0" applyBorder="0" applyAlignment="0" applyProtection="0"/>
    <xf numFmtId="0" fontId="74" fillId="15" borderId="0" applyNumberFormat="0" applyBorder="0" applyAlignment="0" applyProtection="0"/>
    <xf numFmtId="0" fontId="74" fillId="15" borderId="0" applyNumberFormat="0" applyBorder="0" applyAlignment="0" applyProtection="0"/>
    <xf numFmtId="0" fontId="74" fillId="15" borderId="0" applyNumberFormat="0" applyBorder="0" applyAlignment="0" applyProtection="0"/>
    <xf numFmtId="0" fontId="74" fillId="15" borderId="0" applyNumberFormat="0" applyBorder="0" applyAlignment="0" applyProtection="0"/>
    <xf numFmtId="0" fontId="74" fillId="15" borderId="0" applyNumberFormat="0" applyBorder="0" applyAlignment="0" applyProtection="0"/>
    <xf numFmtId="0" fontId="74" fillId="15" borderId="0" applyNumberFormat="0" applyBorder="0" applyAlignment="0" applyProtection="0"/>
    <xf numFmtId="0" fontId="74" fillId="16" borderId="0" applyNumberFormat="0" applyBorder="0" applyAlignment="0" applyProtection="0"/>
    <xf numFmtId="0" fontId="74" fillId="16" borderId="0" applyNumberFormat="0" applyBorder="0" applyAlignment="0" applyProtection="0"/>
    <xf numFmtId="0" fontId="74" fillId="16" borderId="0" applyNumberFormat="0" applyBorder="0" applyAlignment="0" applyProtection="0"/>
    <xf numFmtId="0" fontId="74" fillId="16" borderId="0" applyNumberFormat="0" applyBorder="0" applyAlignment="0" applyProtection="0"/>
    <xf numFmtId="0" fontId="74" fillId="16" borderId="0" applyNumberFormat="0" applyBorder="0" applyAlignment="0" applyProtection="0"/>
    <xf numFmtId="0" fontId="74" fillId="16" borderId="0" applyNumberFormat="0" applyBorder="0" applyAlignment="0" applyProtection="0"/>
    <xf numFmtId="0" fontId="74" fillId="16" borderId="0" applyNumberFormat="0" applyBorder="0" applyAlignment="0" applyProtection="0"/>
    <xf numFmtId="0" fontId="74" fillId="16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0" borderId="0" applyNumberFormat="0" applyBorder="0" applyAlignment="0" applyProtection="0"/>
    <xf numFmtId="0" fontId="74" fillId="18" borderId="0" applyNumberFormat="0" applyBorder="0" applyAlignment="0" applyProtection="0"/>
    <xf numFmtId="0" fontId="74" fillId="18" borderId="0" applyNumberFormat="0" applyBorder="0" applyAlignment="0" applyProtection="0"/>
    <xf numFmtId="0" fontId="74" fillId="18" borderId="0" applyNumberFormat="0" applyBorder="0" applyAlignment="0" applyProtection="0"/>
    <xf numFmtId="0" fontId="74" fillId="18" borderId="0" applyNumberFormat="0" applyBorder="0" applyAlignment="0" applyProtection="0"/>
    <xf numFmtId="0" fontId="74" fillId="18" borderId="0" applyNumberFormat="0" applyBorder="0" applyAlignment="0" applyProtection="0"/>
    <xf numFmtId="0" fontId="74" fillId="18" borderId="0" applyNumberFormat="0" applyBorder="0" applyAlignment="0" applyProtection="0"/>
    <xf numFmtId="0" fontId="74" fillId="18" borderId="0" applyNumberFormat="0" applyBorder="0" applyAlignment="0" applyProtection="0"/>
    <xf numFmtId="0" fontId="74" fillId="18" borderId="0" applyNumberFormat="0" applyBorder="0" applyAlignment="0" applyProtection="0"/>
    <xf numFmtId="0" fontId="29" fillId="0" borderId="0"/>
    <xf numFmtId="0" fontId="8" fillId="0" borderId="0"/>
    <xf numFmtId="0" fontId="25" fillId="0" borderId="0"/>
    <xf numFmtId="0" fontId="8" fillId="0" borderId="0"/>
    <xf numFmtId="0" fontId="25" fillId="0" borderId="0"/>
    <xf numFmtId="0" fontId="12" fillId="0" borderId="0"/>
    <xf numFmtId="0" fontId="1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25" fillId="0" borderId="0"/>
    <xf numFmtId="0" fontId="12" fillId="0" borderId="0"/>
    <xf numFmtId="0" fontId="8" fillId="0" borderId="0"/>
    <xf numFmtId="0" fontId="60" fillId="0" borderId="0"/>
    <xf numFmtId="0" fontId="29" fillId="0" borderId="0"/>
    <xf numFmtId="0" fontId="60" fillId="0" borderId="0"/>
    <xf numFmtId="0" fontId="60" fillId="0" borderId="0"/>
    <xf numFmtId="0" fontId="8" fillId="0" borderId="0"/>
    <xf numFmtId="0" fontId="60" fillId="0" borderId="0"/>
    <xf numFmtId="0" fontId="8" fillId="0" borderId="0"/>
    <xf numFmtId="0" fontId="29" fillId="0" borderId="0"/>
    <xf numFmtId="0" fontId="76" fillId="0" borderId="0"/>
    <xf numFmtId="43" fontId="60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71" fillId="0" borderId="0"/>
    <xf numFmtId="43" fontId="171" fillId="0" borderId="0" applyFont="0" applyFill="0" applyBorder="0" applyAlignment="0" applyProtection="0"/>
    <xf numFmtId="0" fontId="189" fillId="0" borderId="0"/>
    <xf numFmtId="43" fontId="189" fillId="0" borderId="0" applyFont="0" applyFill="0" applyBorder="0" applyAlignment="0" applyProtection="0"/>
    <xf numFmtId="0" fontId="25" fillId="0" borderId="0"/>
    <xf numFmtId="0" fontId="190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8" fillId="0" borderId="0"/>
    <xf numFmtId="0" fontId="29" fillId="0" borderId="0"/>
    <xf numFmtId="0" fontId="8" fillId="0" borderId="0"/>
    <xf numFmtId="0" fontId="94" fillId="0" borderId="0"/>
    <xf numFmtId="0" fontId="29" fillId="0" borderId="0"/>
    <xf numFmtId="0" fontId="8" fillId="0" borderId="0"/>
    <xf numFmtId="0" fontId="8" fillId="0" borderId="0"/>
    <xf numFmtId="0" fontId="12" fillId="0" borderId="0"/>
    <xf numFmtId="0" fontId="25" fillId="0" borderId="0"/>
  </cellStyleXfs>
  <cellXfs count="16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4" fillId="0" borderId="0" xfId="0" applyFont="1"/>
    <xf numFmtId="49" fontId="9" fillId="0" borderId="3" xfId="2" applyNumberFormat="1" applyFont="1" applyBorder="1" applyAlignment="1">
      <alignment horizontal="center"/>
    </xf>
    <xf numFmtId="0" fontId="9" fillId="0" borderId="7" xfId="2" applyNumberFormat="1" applyFont="1" applyBorder="1" applyAlignment="1">
      <alignment horizontal="center"/>
    </xf>
    <xf numFmtId="0" fontId="9" fillId="0" borderId="8" xfId="2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/>
    <xf numFmtId="164" fontId="12" fillId="0" borderId="4" xfId="0" applyNumberFormat="1" applyFont="1" applyBorder="1" applyAlignment="1">
      <alignment horizontal="right" indent="3"/>
    </xf>
    <xf numFmtId="164" fontId="12" fillId="0" borderId="11" xfId="0" applyNumberFormat="1" applyFont="1" applyBorder="1" applyAlignment="1">
      <alignment horizontal="right" indent="3"/>
    </xf>
    <xf numFmtId="164" fontId="12" fillId="0" borderId="12" xfId="0" applyNumberFormat="1" applyFont="1" applyBorder="1" applyAlignment="1">
      <alignment horizontal="right" indent="4"/>
    </xf>
    <xf numFmtId="0" fontId="10" fillId="0" borderId="13" xfId="0" applyFont="1" applyBorder="1"/>
    <xf numFmtId="164" fontId="13" fillId="0" borderId="15" xfId="0" applyNumberFormat="1" applyFont="1" applyBorder="1" applyAlignment="1">
      <alignment horizontal="right" indent="3"/>
    </xf>
    <xf numFmtId="164" fontId="13" fillId="0" borderId="16" xfId="0" applyNumberFormat="1" applyFont="1" applyBorder="1" applyAlignment="1">
      <alignment horizontal="right" indent="4"/>
    </xf>
    <xf numFmtId="164" fontId="12" fillId="0" borderId="14" xfId="0" applyNumberFormat="1" applyFont="1" applyBorder="1" applyAlignment="1">
      <alignment horizontal="right" indent="3"/>
    </xf>
    <xf numFmtId="164" fontId="12" fillId="0" borderId="15" xfId="0" applyNumberFormat="1" applyFont="1" applyBorder="1" applyAlignment="1">
      <alignment horizontal="right" indent="3"/>
    </xf>
    <xf numFmtId="0" fontId="14" fillId="0" borderId="22" xfId="0" applyFont="1" applyBorder="1"/>
    <xf numFmtId="164" fontId="15" fillId="0" borderId="23" xfId="2" applyNumberFormat="1" applyFont="1" applyFill="1" applyBorder="1" applyAlignment="1">
      <alignment horizontal="right" indent="3"/>
    </xf>
    <xf numFmtId="164" fontId="15" fillId="0" borderId="24" xfId="2" applyNumberFormat="1" applyFont="1" applyFill="1" applyBorder="1" applyAlignment="1">
      <alignment horizontal="right" indent="3"/>
    </xf>
    <xf numFmtId="164" fontId="16" fillId="0" borderId="23" xfId="0" applyNumberFormat="1" applyFont="1" applyBorder="1" applyAlignment="1">
      <alignment horizontal="right" indent="3"/>
    </xf>
    <xf numFmtId="164" fontId="16" fillId="0" borderId="24" xfId="0" applyNumberFormat="1" applyFont="1" applyBorder="1" applyAlignment="1">
      <alignment horizontal="right" indent="3"/>
    </xf>
    <xf numFmtId="164" fontId="16" fillId="0" borderId="25" xfId="0" applyNumberFormat="1" applyFont="1" applyBorder="1" applyAlignment="1">
      <alignment horizontal="right" indent="4"/>
    </xf>
    <xf numFmtId="0" fontId="17" fillId="0" borderId="0" xfId="0" applyFont="1" applyAlignment="1"/>
    <xf numFmtId="0" fontId="2" fillId="0" borderId="0" xfId="0" applyFont="1" applyAlignment="1"/>
    <xf numFmtId="0" fontId="19" fillId="0" borderId="0" xfId="0" applyFont="1"/>
    <xf numFmtId="0" fontId="17" fillId="0" borderId="0" xfId="0" applyFont="1"/>
    <xf numFmtId="0" fontId="2" fillId="0" borderId="0" xfId="0" applyFont="1" applyAlignment="1">
      <alignment horizontal="center"/>
    </xf>
    <xf numFmtId="0" fontId="22" fillId="0" borderId="0" xfId="0" applyFont="1"/>
    <xf numFmtId="0" fontId="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3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0" fillId="0" borderId="1" xfId="0" applyFont="1" applyBorder="1"/>
    <xf numFmtId="0" fontId="28" fillId="0" borderId="34" xfId="0" applyFont="1" applyBorder="1"/>
    <xf numFmtId="0" fontId="6" fillId="0" borderId="13" xfId="0" applyFont="1" applyBorder="1"/>
    <xf numFmtId="0" fontId="6" fillId="0" borderId="19" xfId="0" applyFont="1" applyBorder="1"/>
    <xf numFmtId="0" fontId="6" fillId="0" borderId="0" xfId="0" applyFont="1" applyBorder="1"/>
    <xf numFmtId="164" fontId="30" fillId="0" borderId="0" xfId="4" applyNumberFormat="1" applyFont="1" applyFill="1" applyBorder="1" applyAlignment="1">
      <alignment horizontal="right" indent="5"/>
    </xf>
    <xf numFmtId="164" fontId="0" fillId="0" borderId="0" xfId="0" applyNumberFormat="1" applyFont="1" applyBorder="1" applyAlignment="1">
      <alignment horizontal="right" vertical="center" indent="5"/>
    </xf>
    <xf numFmtId="165" fontId="0" fillId="0" borderId="0" xfId="0" applyNumberFormat="1" applyFont="1" applyBorder="1" applyAlignment="1">
      <alignment horizontal="right" vertical="center" indent="5"/>
    </xf>
    <xf numFmtId="165" fontId="6" fillId="0" borderId="0" xfId="0" applyNumberFormat="1" applyFont="1" applyBorder="1" applyAlignment="1">
      <alignment horizontal="right" vertical="center" indent="5"/>
    </xf>
    <xf numFmtId="0" fontId="12" fillId="0" borderId="0" xfId="0" applyFont="1" applyFill="1" applyBorder="1"/>
    <xf numFmtId="0" fontId="32" fillId="0" borderId="0" xfId="0" applyFont="1"/>
    <xf numFmtId="0" fontId="0" fillId="0" borderId="0" xfId="0" applyBorder="1"/>
    <xf numFmtId="0" fontId="4" fillId="0" borderId="0" xfId="0" applyFont="1" applyAlignment="1">
      <alignment horizontal="right"/>
    </xf>
    <xf numFmtId="0" fontId="35" fillId="0" borderId="0" xfId="0" applyFont="1" applyAlignment="1"/>
    <xf numFmtId="0" fontId="35" fillId="0" borderId="0" xfId="0" applyFont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6" fillId="0" borderId="42" xfId="0" applyFont="1" applyBorder="1" applyAlignment="1">
      <alignment horizontal="left" vertical="center"/>
    </xf>
    <xf numFmtId="0" fontId="6" fillId="0" borderId="63" xfId="0" applyFont="1" applyBorder="1" applyAlignment="1">
      <alignment horizontal="left" vertical="center"/>
    </xf>
    <xf numFmtId="0" fontId="6" fillId="0" borderId="67" xfId="0" applyFont="1" applyBorder="1" applyAlignment="1">
      <alignment horizontal="left" vertical="center"/>
    </xf>
    <xf numFmtId="0" fontId="6" fillId="0" borderId="0" xfId="0" applyFont="1"/>
    <xf numFmtId="0" fontId="40" fillId="0" borderId="0" xfId="0" applyFont="1"/>
    <xf numFmtId="3" fontId="41" fillId="0" borderId="0" xfId="0" applyNumberFormat="1" applyFont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164" fontId="6" fillId="0" borderId="0" xfId="0" applyNumberFormat="1" applyFont="1" applyBorder="1" applyAlignment="1">
      <alignment horizontal="center" vertical="center"/>
    </xf>
    <xf numFmtId="164" fontId="37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164" fontId="10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10" fillId="0" borderId="88" xfId="0" applyFont="1" applyBorder="1" applyAlignment="1">
      <alignment horizontal="left" vertical="center"/>
    </xf>
    <xf numFmtId="0" fontId="42" fillId="0" borderId="0" xfId="0" applyFont="1"/>
    <xf numFmtId="0" fontId="43" fillId="0" borderId="0" xfId="0" applyFont="1"/>
    <xf numFmtId="0" fontId="45" fillId="0" borderId="88" xfId="0" applyFont="1" applyBorder="1" applyAlignment="1">
      <alignment horizontal="left" vertical="center"/>
    </xf>
    <xf numFmtId="0" fontId="46" fillId="0" borderId="0" xfId="0" applyFont="1"/>
    <xf numFmtId="0" fontId="33" fillId="0" borderId="0" xfId="0" applyFont="1"/>
    <xf numFmtId="0" fontId="49" fillId="0" borderId="0" xfId="0" applyFont="1"/>
    <xf numFmtId="0" fontId="43" fillId="0" borderId="0" xfId="0" applyFont="1" applyBorder="1"/>
    <xf numFmtId="0" fontId="50" fillId="0" borderId="0" xfId="0" applyFont="1"/>
    <xf numFmtId="0" fontId="34" fillId="0" borderId="41" xfId="0" applyFont="1" applyBorder="1" applyAlignment="1">
      <alignment horizontal="center" vertical="center"/>
    </xf>
    <xf numFmtId="0" fontId="34" fillId="0" borderId="88" xfId="0" applyFont="1" applyBorder="1" applyAlignment="1">
      <alignment horizontal="left" vertical="center"/>
    </xf>
    <xf numFmtId="0" fontId="55" fillId="0" borderId="0" xfId="0" applyFont="1"/>
    <xf numFmtId="0" fontId="13" fillId="0" borderId="0" xfId="0" applyFont="1" applyAlignment="1">
      <alignment horizontal="right"/>
    </xf>
    <xf numFmtId="0" fontId="59" fillId="0" borderId="0" xfId="0" applyFont="1"/>
    <xf numFmtId="164" fontId="61" fillId="0" borderId="0" xfId="5" applyNumberFormat="1" applyFont="1" applyFill="1"/>
    <xf numFmtId="0" fontId="58" fillId="0" borderId="112" xfId="0" applyFont="1" applyBorder="1" applyAlignment="1">
      <alignment horizontal="center" vertical="center"/>
    </xf>
    <xf numFmtId="0" fontId="58" fillId="0" borderId="113" xfId="0" applyFont="1" applyBorder="1" applyAlignment="1">
      <alignment horizontal="center" vertical="center"/>
    </xf>
    <xf numFmtId="0" fontId="58" fillId="0" borderId="81" xfId="0" applyFont="1" applyBorder="1" applyAlignment="1">
      <alignment horizontal="center" vertical="center"/>
    </xf>
    <xf numFmtId="0" fontId="58" fillId="0" borderId="8" xfId="0" applyFont="1" applyBorder="1" applyAlignment="1">
      <alignment horizontal="center" vertical="center"/>
    </xf>
    <xf numFmtId="166" fontId="63" fillId="0" borderId="27" xfId="1" applyNumberFormat="1" applyFont="1" applyFill="1" applyBorder="1" applyAlignment="1">
      <alignment horizontal="left" vertical="center" indent="5"/>
    </xf>
    <xf numFmtId="1" fontId="19" fillId="0" borderId="27" xfId="0" applyNumberFormat="1" applyFont="1" applyBorder="1" applyAlignment="1">
      <alignment horizontal="center" vertical="center"/>
    </xf>
    <xf numFmtId="166" fontId="63" fillId="0" borderId="37" xfId="1" applyNumberFormat="1" applyFont="1" applyFill="1" applyBorder="1" applyAlignment="1">
      <alignment horizontal="left" vertical="center" indent="5"/>
    </xf>
    <xf numFmtId="3" fontId="19" fillId="0" borderId="40" xfId="0" applyNumberFormat="1" applyFont="1" applyBorder="1" applyAlignment="1">
      <alignment horizontal="center" vertical="center"/>
    </xf>
    <xf numFmtId="166" fontId="63" fillId="0" borderId="40" xfId="1" applyNumberFormat="1" applyFont="1" applyFill="1" applyBorder="1" applyAlignment="1">
      <alignment horizontal="left" vertical="center" indent="5"/>
    </xf>
    <xf numFmtId="166" fontId="63" fillId="0" borderId="115" xfId="1" applyNumberFormat="1" applyFont="1" applyFill="1" applyBorder="1" applyAlignment="1">
      <alignment horizontal="left" vertical="center" indent="5"/>
    </xf>
    <xf numFmtId="3" fontId="19" fillId="0" borderId="115" xfId="0" applyNumberFormat="1" applyFont="1" applyBorder="1" applyAlignment="1">
      <alignment horizontal="center" vertical="center"/>
    </xf>
    <xf numFmtId="166" fontId="64" fillId="0" borderId="118" xfId="1" applyNumberFormat="1" applyFont="1" applyFill="1" applyBorder="1" applyAlignment="1">
      <alignment horizontal="left" vertical="center" indent="5"/>
    </xf>
    <xf numFmtId="3" fontId="58" fillId="0" borderId="118" xfId="0" applyNumberFormat="1" applyFont="1" applyBorder="1" applyAlignment="1">
      <alignment horizontal="center" vertical="center"/>
    </xf>
    <xf numFmtId="0" fontId="65" fillId="0" borderId="0" xfId="0" applyFont="1"/>
    <xf numFmtId="0" fontId="37" fillId="0" borderId="0" xfId="0" applyFont="1"/>
    <xf numFmtId="0" fontId="67" fillId="0" borderId="0" xfId="0" applyFont="1"/>
    <xf numFmtId="0" fontId="2" fillId="0" borderId="7" xfId="0" applyFont="1" applyBorder="1" applyAlignment="1">
      <alignment vertical="center"/>
    </xf>
    <xf numFmtId="0" fontId="2" fillId="0" borderId="7" xfId="0" applyFont="1" applyBorder="1"/>
    <xf numFmtId="0" fontId="52" fillId="0" borderId="116" xfId="0" applyFont="1" applyBorder="1" applyAlignment="1">
      <alignment horizontal="right" vertical="center" indent="4"/>
    </xf>
    <xf numFmtId="164" fontId="4" fillId="0" borderId="53" xfId="0" applyNumberFormat="1" applyFont="1" applyBorder="1" applyAlignment="1">
      <alignment horizontal="right" vertical="center" indent="4"/>
    </xf>
    <xf numFmtId="164" fontId="4" fillId="0" borderId="126" xfId="0" applyNumberFormat="1" applyFont="1" applyBorder="1" applyAlignment="1">
      <alignment horizontal="right" vertical="center" indent="3"/>
    </xf>
    <xf numFmtId="165" fontId="4" fillId="0" borderId="126" xfId="0" applyNumberFormat="1" applyFont="1" applyBorder="1" applyAlignment="1">
      <alignment horizontal="right" vertical="center" indent="4"/>
    </xf>
    <xf numFmtId="164" fontId="52" fillId="0" borderId="35" xfId="0" applyNumberFormat="1" applyFont="1" applyBorder="1" applyAlignment="1">
      <alignment horizontal="right" vertical="center" indent="4"/>
    </xf>
    <xf numFmtId="164" fontId="4" fillId="0" borderId="59" xfId="0" applyNumberFormat="1" applyFont="1" applyBorder="1" applyAlignment="1">
      <alignment horizontal="right" vertical="center" indent="4"/>
    </xf>
    <xf numFmtId="164" fontId="4" fillId="0" borderId="86" xfId="0" applyNumberFormat="1" applyFont="1" applyBorder="1" applyAlignment="1">
      <alignment horizontal="right" vertical="center" indent="3"/>
    </xf>
    <xf numFmtId="164" fontId="52" fillId="0" borderId="38" xfId="0" applyNumberFormat="1" applyFont="1" applyBorder="1" applyAlignment="1">
      <alignment horizontal="right" vertical="center" indent="4"/>
    </xf>
    <xf numFmtId="164" fontId="4" fillId="0" borderId="64" xfId="0" applyNumberFormat="1" applyFont="1" applyBorder="1" applyAlignment="1">
      <alignment horizontal="right" vertical="center" indent="4"/>
    </xf>
    <xf numFmtId="164" fontId="4" fillId="0" borderId="84" xfId="0" applyNumberFormat="1" applyFont="1" applyBorder="1" applyAlignment="1">
      <alignment horizontal="right" vertical="center" indent="3"/>
    </xf>
    <xf numFmtId="164" fontId="52" fillId="0" borderId="129" xfId="0" applyNumberFormat="1" applyFont="1" applyBorder="1" applyAlignment="1">
      <alignment horizontal="right" vertical="center" indent="4"/>
    </xf>
    <xf numFmtId="164" fontId="4" fillId="0" borderId="101" xfId="0" applyNumberFormat="1" applyFont="1" applyBorder="1" applyAlignment="1">
      <alignment horizontal="right" vertical="center" indent="4"/>
    </xf>
    <xf numFmtId="164" fontId="4" fillId="0" borderId="58" xfId="0" applyNumberFormat="1" applyFont="1" applyBorder="1" applyAlignment="1">
      <alignment horizontal="right" vertical="center" indent="3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109" fillId="0" borderId="0" xfId="0" applyFont="1"/>
    <xf numFmtId="49" fontId="113" fillId="0" borderId="14" xfId="0" applyNumberFormat="1" applyFont="1" applyFill="1" applyBorder="1" applyAlignment="1">
      <alignment horizontal="center"/>
    </xf>
    <xf numFmtId="49" fontId="113" fillId="0" borderId="0" xfId="0" applyNumberFormat="1" applyFont="1" applyFill="1" applyBorder="1" applyAlignment="1">
      <alignment horizontal="center"/>
    </xf>
    <xf numFmtId="49" fontId="113" fillId="0" borderId="153" xfId="0" applyNumberFormat="1" applyFont="1" applyFill="1" applyBorder="1" applyAlignment="1">
      <alignment horizontal="center"/>
    </xf>
    <xf numFmtId="0" fontId="115" fillId="0" borderId="0" xfId="0" applyFont="1"/>
    <xf numFmtId="0" fontId="110" fillId="0" borderId="152" xfId="0" applyFont="1" applyFill="1" applyBorder="1" applyAlignment="1"/>
    <xf numFmtId="0" fontId="110" fillId="0" borderId="152" xfId="0" applyFont="1" applyFill="1" applyBorder="1" applyAlignment="1">
      <alignment vertical="center"/>
    </xf>
    <xf numFmtId="0" fontId="110" fillId="0" borderId="142" xfId="0" applyFont="1" applyFill="1" applyBorder="1" applyAlignment="1">
      <alignment vertical="center"/>
    </xf>
    <xf numFmtId="0" fontId="110" fillId="0" borderId="152" xfId="0" applyFont="1" applyFill="1" applyBorder="1" applyAlignment="1">
      <alignment horizontal="center" vertical="center"/>
    </xf>
    <xf numFmtId="0" fontId="22" fillId="0" borderId="152" xfId="0" applyFont="1" applyFill="1" applyBorder="1" applyAlignment="1">
      <alignment horizontal="center" vertical="center"/>
    </xf>
    <xf numFmtId="0" fontId="22" fillId="0" borderId="142" xfId="0" applyFont="1" applyFill="1" applyBorder="1" applyAlignment="1">
      <alignment horizontal="center" vertical="center"/>
    </xf>
    <xf numFmtId="0" fontId="110" fillId="0" borderId="0" xfId="0" applyFont="1" applyBorder="1" applyAlignment="1">
      <alignment horizontal="center" vertical="center"/>
    </xf>
    <xf numFmtId="0" fontId="117" fillId="0" borderId="141" xfId="0" applyFont="1" applyBorder="1" applyAlignment="1">
      <alignment horizontal="center" vertical="center"/>
    </xf>
    <xf numFmtId="0" fontId="117" fillId="0" borderId="31" xfId="0" applyFont="1" applyBorder="1" applyAlignment="1">
      <alignment horizontal="center" vertical="center"/>
    </xf>
    <xf numFmtId="0" fontId="82" fillId="0" borderId="126" xfId="0" applyFont="1" applyBorder="1" applyAlignment="1">
      <alignment horizontal="center" vertical="center"/>
    </xf>
    <xf numFmtId="0" fontId="115" fillId="0" borderId="147" xfId="0" applyFont="1" applyBorder="1"/>
    <xf numFmtId="0" fontId="115" fillId="0" borderId="147" xfId="0" applyFont="1" applyBorder="1" applyAlignment="1">
      <alignment horizontal="left" indent="4"/>
    </xf>
    <xf numFmtId="164" fontId="22" fillId="0" borderId="84" xfId="0" applyNumberFormat="1" applyFont="1" applyBorder="1" applyAlignment="1">
      <alignment horizontal="center" vertical="center"/>
    </xf>
    <xf numFmtId="164" fontId="22" fillId="0" borderId="38" xfId="0" applyNumberFormat="1" applyFont="1" applyBorder="1" applyAlignment="1">
      <alignment horizontal="center" vertical="center"/>
    </xf>
    <xf numFmtId="0" fontId="115" fillId="0" borderId="147" xfId="0" applyFont="1" applyBorder="1" applyAlignment="1">
      <alignment horizontal="left" indent="9"/>
    </xf>
    <xf numFmtId="0" fontId="115" fillId="0" borderId="148" xfId="0" applyFont="1" applyBorder="1" applyAlignment="1">
      <alignment horizontal="left" indent="4"/>
    </xf>
    <xf numFmtId="0" fontId="115" fillId="0" borderId="145" xfId="0" applyFont="1" applyBorder="1" applyAlignment="1">
      <alignment horizontal="left" indent="2"/>
    </xf>
    <xf numFmtId="0" fontId="115" fillId="0" borderId="147" xfId="0" applyFont="1" applyBorder="1" applyAlignment="1">
      <alignment horizontal="left" indent="2"/>
    </xf>
    <xf numFmtId="0" fontId="115" fillId="0" borderId="148" xfId="0" applyFont="1" applyBorder="1" applyAlignment="1">
      <alignment horizontal="left" indent="2"/>
    </xf>
    <xf numFmtId="0" fontId="22" fillId="0" borderId="155" xfId="0" applyFont="1" applyBorder="1"/>
    <xf numFmtId="0" fontId="22" fillId="0" borderId="147" xfId="0" applyFont="1" applyBorder="1"/>
    <xf numFmtId="0" fontId="22" fillId="0" borderId="147" xfId="0" applyFont="1" applyBorder="1" applyAlignment="1">
      <alignment horizontal="left" indent="4"/>
    </xf>
    <xf numFmtId="0" fontId="22" fillId="0" borderId="147" xfId="0" applyFont="1" applyBorder="1" applyAlignment="1">
      <alignment horizontal="left" indent="9"/>
    </xf>
    <xf numFmtId="0" fontId="22" fillId="0" borderId="148" xfId="0" applyFont="1" applyBorder="1" applyAlignment="1">
      <alignment horizontal="left" indent="4"/>
    </xf>
    <xf numFmtId="0" fontId="22" fillId="0" borderId="145" xfId="0" applyFont="1" applyBorder="1"/>
    <xf numFmtId="0" fontId="22" fillId="0" borderId="148" xfId="0" applyFont="1" applyBorder="1"/>
    <xf numFmtId="0" fontId="8" fillId="0" borderId="0" xfId="591"/>
    <xf numFmtId="0" fontId="8" fillId="0" borderId="0" xfId="591" applyAlignment="1">
      <alignment horizontal="right"/>
    </xf>
    <xf numFmtId="0" fontId="122" fillId="0" borderId="0" xfId="591" applyFont="1" applyAlignment="1">
      <alignment horizontal="centerContinuous"/>
    </xf>
    <xf numFmtId="0" fontId="122" fillId="0" borderId="0" xfId="591" applyFont="1" applyBorder="1" applyAlignment="1">
      <alignment horizontal="centerContinuous"/>
    </xf>
    <xf numFmtId="0" fontId="15" fillId="0" borderId="95" xfId="591" applyFont="1" applyBorder="1" applyAlignment="1">
      <alignment horizontal="centerContinuous"/>
    </xf>
    <xf numFmtId="0" fontId="15" fillId="0" borderId="97" xfId="591" applyFont="1" applyBorder="1" applyAlignment="1">
      <alignment horizontal="centerContinuous"/>
    </xf>
    <xf numFmtId="0" fontId="15" fillId="0" borderId="96" xfId="591" applyFont="1" applyBorder="1" applyAlignment="1">
      <alignment horizontal="centerContinuous"/>
    </xf>
    <xf numFmtId="49" fontId="15" fillId="0" borderId="122" xfId="591" applyNumberFormat="1" applyFont="1" applyBorder="1" applyAlignment="1">
      <alignment horizontal="center" vertical="center" wrapText="1"/>
    </xf>
    <xf numFmtId="49" fontId="15" fillId="0" borderId="166" xfId="591" applyNumberFormat="1" applyFont="1" applyBorder="1" applyAlignment="1">
      <alignment horizontal="center" vertical="center"/>
    </xf>
    <xf numFmtId="49" fontId="15" fillId="0" borderId="53" xfId="591" applyNumberFormat="1" applyFont="1" applyBorder="1" applyAlignment="1">
      <alignment horizontal="center" vertical="center"/>
    </xf>
    <xf numFmtId="49" fontId="123" fillId="0" borderId="167" xfId="591" applyNumberFormat="1" applyFont="1" applyBorder="1" applyAlignment="1">
      <alignment horizontal="left"/>
    </xf>
    <xf numFmtId="49" fontId="29" fillId="0" borderId="122" xfId="591" applyNumberFormat="1" applyFont="1" applyBorder="1" applyAlignment="1">
      <alignment horizontal="center"/>
    </xf>
    <xf numFmtId="165" fontId="29" fillId="0" borderId="149" xfId="591" applyNumberFormat="1" applyFont="1" applyBorder="1" applyAlignment="1">
      <alignment horizontal="center"/>
    </xf>
    <xf numFmtId="49" fontId="15" fillId="0" borderId="155" xfId="591" applyNumberFormat="1" applyFont="1" applyBorder="1" applyAlignment="1">
      <alignment horizontal="left"/>
    </xf>
    <xf numFmtId="49" fontId="15" fillId="0" borderId="148" xfId="591" applyNumberFormat="1" applyFont="1" applyBorder="1"/>
    <xf numFmtId="49" fontId="15" fillId="0" borderId="148" xfId="591" applyNumberFormat="1" applyFont="1" applyBorder="1" applyAlignment="1">
      <alignment horizontal="left"/>
    </xf>
    <xf numFmtId="49" fontId="63" fillId="0" borderId="0" xfId="591" applyNumberFormat="1" applyFont="1" applyFill="1" applyBorder="1" applyAlignment="1">
      <alignment horizontal="left"/>
    </xf>
    <xf numFmtId="0" fontId="124" fillId="0" borderId="0" xfId="591" applyFont="1" applyBorder="1" applyAlignment="1">
      <alignment horizontal="left" vertical="center"/>
    </xf>
    <xf numFmtId="0" fontId="124" fillId="0" borderId="0" xfId="591" applyFont="1"/>
    <xf numFmtId="0" fontId="25" fillId="0" borderId="0" xfId="592"/>
    <xf numFmtId="0" fontId="37" fillId="0" borderId="0" xfId="592" applyFont="1" applyAlignment="1">
      <alignment horizontal="right"/>
    </xf>
    <xf numFmtId="178" fontId="37" fillId="19" borderId="0" xfId="437" applyFont="1" applyFill="1"/>
    <xf numFmtId="178" fontId="94" fillId="0" borderId="0" xfId="437"/>
    <xf numFmtId="0" fontId="25" fillId="0" borderId="0" xfId="592" applyAlignment="1">
      <alignment horizontal="right"/>
    </xf>
    <xf numFmtId="178" fontId="37" fillId="0" borderId="0" xfId="437" applyFont="1"/>
    <xf numFmtId="0" fontId="37" fillId="0" borderId="42" xfId="592" applyFont="1" applyBorder="1" applyAlignment="1">
      <alignment horizontal="center"/>
    </xf>
    <xf numFmtId="0" fontId="37" fillId="0" borderId="99" xfId="592" applyFont="1" applyBorder="1" applyAlignment="1">
      <alignment horizontal="center"/>
    </xf>
    <xf numFmtId="0" fontId="37" fillId="0" borderId="116" xfId="592" applyFont="1" applyBorder="1" applyAlignment="1">
      <alignment horizontal="center"/>
    </xf>
    <xf numFmtId="0" fontId="37" fillId="0" borderId="32" xfId="592" applyFont="1" applyBorder="1" applyAlignment="1">
      <alignment horizontal="center"/>
    </xf>
    <xf numFmtId="0" fontId="37" fillId="0" borderId="172" xfId="592" applyFont="1" applyBorder="1"/>
    <xf numFmtId="0" fontId="37" fillId="0" borderId="165" xfId="592" applyFont="1" applyBorder="1" applyAlignment="1">
      <alignment horizontal="center"/>
    </xf>
    <xf numFmtId="0" fontId="39" fillId="0" borderId="99" xfId="592" applyFont="1" applyBorder="1"/>
    <xf numFmtId="0" fontId="39" fillId="0" borderId="175" xfId="592" applyFont="1" applyBorder="1"/>
    <xf numFmtId="3" fontId="37" fillId="0" borderId="51" xfId="592" applyNumberFormat="1" applyFont="1" applyBorder="1" applyAlignment="1">
      <alignment horizontal="center"/>
    </xf>
    <xf numFmtId="164" fontId="37" fillId="0" borderId="176" xfId="592" applyNumberFormat="1" applyFont="1" applyBorder="1"/>
    <xf numFmtId="0" fontId="39" fillId="0" borderId="106" xfId="592" applyFont="1" applyBorder="1" applyAlignment="1">
      <alignment horizontal="left" indent="1"/>
    </xf>
    <xf numFmtId="3" fontId="39" fillId="0" borderId="39" xfId="196" applyNumberFormat="1" applyFont="1" applyBorder="1" applyAlignment="1">
      <alignment horizontal="center"/>
    </xf>
    <xf numFmtId="164" fontId="39" fillId="0" borderId="15" xfId="196" applyNumberFormat="1" applyFont="1" applyBorder="1" applyAlignment="1">
      <alignment horizontal="center"/>
    </xf>
    <xf numFmtId="0" fontId="42" fillId="0" borderId="114" xfId="592" applyFont="1" applyBorder="1" applyAlignment="1">
      <alignment horizontal="left" indent="3"/>
    </xf>
    <xf numFmtId="0" fontId="37" fillId="0" borderId="99" xfId="592" applyFont="1" applyBorder="1" applyAlignment="1">
      <alignment horizontal="left" indent="7"/>
    </xf>
    <xf numFmtId="179" fontId="37" fillId="0" borderId="51" xfId="196" applyNumberFormat="1" applyFont="1" applyBorder="1" applyAlignment="1">
      <alignment horizontal="center"/>
    </xf>
    <xf numFmtId="3" fontId="37" fillId="0" borderId="51" xfId="196" applyNumberFormat="1" applyFont="1" applyBorder="1" applyAlignment="1">
      <alignment horizontal="center"/>
    </xf>
    <xf numFmtId="164" fontId="37" fillId="0" borderId="176" xfId="196" applyNumberFormat="1" applyFont="1" applyBorder="1" applyAlignment="1">
      <alignment horizontal="center"/>
    </xf>
    <xf numFmtId="0" fontId="39" fillId="0" borderId="110" xfId="592" applyFont="1" applyBorder="1" applyAlignment="1">
      <alignment horizontal="left" indent="1"/>
    </xf>
    <xf numFmtId="0" fontId="37" fillId="0" borderId="68" xfId="592" applyFont="1" applyBorder="1" applyAlignment="1">
      <alignment horizontal="left" indent="7"/>
    </xf>
    <xf numFmtId="0" fontId="39" fillId="0" borderId="110" xfId="592" applyFont="1" applyBorder="1"/>
    <xf numFmtId="164" fontId="37" fillId="0" borderId="176" xfId="196" applyNumberFormat="1" applyFont="1" applyBorder="1"/>
    <xf numFmtId="3" fontId="39" fillId="0" borderId="108" xfId="196" applyNumberFormat="1" applyFont="1" applyBorder="1" applyAlignment="1">
      <alignment horizontal="center"/>
    </xf>
    <xf numFmtId="0" fontId="42" fillId="0" borderId="114" xfId="592" applyFont="1" applyBorder="1" applyAlignment="1">
      <alignment horizontal="right"/>
    </xf>
    <xf numFmtId="0" fontId="37" fillId="0" borderId="46" xfId="592" applyFont="1" applyBorder="1" applyAlignment="1">
      <alignment horizontal="right"/>
    </xf>
    <xf numFmtId="0" fontId="37" fillId="0" borderId="99" xfId="592" applyFont="1" applyBorder="1" applyAlignment="1">
      <alignment horizontal="right"/>
    </xf>
    <xf numFmtId="0" fontId="39" fillId="0" borderId="178" xfId="592" applyFont="1" applyBorder="1"/>
    <xf numFmtId="0" fontId="39" fillId="0" borderId="88" xfId="592" applyFont="1" applyBorder="1"/>
    <xf numFmtId="0" fontId="39" fillId="0" borderId="0" xfId="592" applyFont="1" applyBorder="1"/>
    <xf numFmtId="179" fontId="37" fillId="0" borderId="0" xfId="196" applyNumberFormat="1" applyFont="1" applyBorder="1"/>
    <xf numFmtId="180" fontId="37" fillId="0" borderId="0" xfId="196" applyNumberFormat="1" applyFont="1" applyBorder="1"/>
    <xf numFmtId="0" fontId="125" fillId="0" borderId="0" xfId="592" applyFont="1" applyBorder="1"/>
    <xf numFmtId="179" fontId="37" fillId="0" borderId="0" xfId="196" applyNumberFormat="1" applyFont="1" applyBorder="1" applyAlignment="1">
      <alignment horizontal="center"/>
    </xf>
    <xf numFmtId="0" fontId="125" fillId="0" borderId="0" xfId="592" applyFont="1"/>
    <xf numFmtId="0" fontId="37" fillId="0" borderId="0" xfId="592" applyFont="1"/>
    <xf numFmtId="0" fontId="8" fillId="0" borderId="0" xfId="593"/>
    <xf numFmtId="0" fontId="25" fillId="0" borderId="0" xfId="594"/>
    <xf numFmtId="0" fontId="127" fillId="0" borderId="0" xfId="593" applyFont="1" applyAlignment="1">
      <alignment horizontal="right"/>
    </xf>
    <xf numFmtId="0" fontId="129" fillId="0" borderId="0" xfId="593" applyFont="1"/>
    <xf numFmtId="0" fontId="12" fillId="0" borderId="0" xfId="595"/>
    <xf numFmtId="0" fontId="15" fillId="0" borderId="44" xfId="593" applyFont="1" applyBorder="1" applyAlignment="1">
      <alignment horizontal="center"/>
    </xf>
    <xf numFmtId="0" fontId="15" fillId="0" borderId="154" xfId="593" applyFont="1" applyBorder="1" applyAlignment="1">
      <alignment horizontal="center"/>
    </xf>
    <xf numFmtId="0" fontId="15" fillId="0" borderId="183" xfId="593" applyFont="1" applyBorder="1" applyAlignment="1">
      <alignment horizontal="center"/>
    </xf>
    <xf numFmtId="180" fontId="12" fillId="0" borderId="0" xfId="595" applyNumberFormat="1"/>
    <xf numFmtId="164" fontId="12" fillId="0" borderId="0" xfId="595" applyNumberFormat="1"/>
    <xf numFmtId="0" fontId="8" fillId="0" borderId="0" xfId="593" applyFont="1"/>
    <xf numFmtId="0" fontId="25" fillId="0" borderId="0" xfId="594" applyFont="1"/>
    <xf numFmtId="0" fontId="27" fillId="0" borderId="46" xfId="593" applyFont="1" applyBorder="1" applyAlignment="1">
      <alignment horizontal="center"/>
    </xf>
    <xf numFmtId="0" fontId="137" fillId="0" borderId="0" xfId="0" applyFont="1"/>
    <xf numFmtId="0" fontId="13" fillId="0" borderId="0" xfId="0" applyFont="1"/>
    <xf numFmtId="0" fontId="133" fillId="0" borderId="0" xfId="0" applyFont="1"/>
    <xf numFmtId="0" fontId="22" fillId="0" borderId="0" xfId="611" applyFont="1"/>
    <xf numFmtId="3" fontId="22" fillId="0" borderId="102" xfId="611" applyNumberFormat="1" applyFont="1" applyBorder="1" applyAlignment="1">
      <alignment horizontal="center" vertical="center"/>
    </xf>
    <xf numFmtId="3" fontId="22" fillId="0" borderId="110" xfId="611" applyNumberFormat="1" applyFont="1" applyBorder="1" applyAlignment="1">
      <alignment horizontal="center" vertical="center"/>
    </xf>
    <xf numFmtId="3" fontId="22" fillId="0" borderId="29" xfId="611" applyNumberFormat="1" applyFont="1" applyBorder="1" applyAlignment="1">
      <alignment horizontal="center" vertical="center"/>
    </xf>
    <xf numFmtId="0" fontId="145" fillId="0" borderId="0" xfId="611" applyFont="1"/>
    <xf numFmtId="0" fontId="110" fillId="0" borderId="0" xfId="612" applyFont="1"/>
    <xf numFmtId="0" fontId="22" fillId="0" borderId="0" xfId="613" applyFont="1"/>
    <xf numFmtId="0" fontId="22" fillId="0" borderId="0" xfId="613" applyFont="1" applyAlignment="1">
      <alignment horizontal="right"/>
    </xf>
    <xf numFmtId="0" fontId="115" fillId="0" borderId="0" xfId="614" applyFont="1"/>
    <xf numFmtId="0" fontId="116" fillId="0" borderId="0" xfId="613" applyFont="1" applyAlignment="1">
      <alignment horizontal="center"/>
    </xf>
    <xf numFmtId="0" fontId="146" fillId="0" borderId="0" xfId="614" applyFont="1"/>
    <xf numFmtId="0" fontId="12" fillId="0" borderId="0" xfId="613" applyFont="1"/>
    <xf numFmtId="0" fontId="22" fillId="0" borderId="0" xfId="613" applyFont="1" applyAlignment="1">
      <alignment horizontal="center"/>
    </xf>
    <xf numFmtId="0" fontId="145" fillId="0" borderId="0" xfId="613" applyFont="1"/>
    <xf numFmtId="0" fontId="145" fillId="0" borderId="0" xfId="613" applyFont="1" applyFill="1"/>
    <xf numFmtId="0" fontId="110" fillId="0" borderId="0" xfId="614" applyFont="1"/>
    <xf numFmtId="0" fontId="12" fillId="0" borderId="0" xfId="613" applyFont="1" applyAlignment="1">
      <alignment horizontal="center"/>
    </xf>
    <xf numFmtId="0" fontId="12" fillId="0" borderId="0" xfId="613" applyFont="1" applyBorder="1"/>
    <xf numFmtId="3" fontId="12" fillId="0" borderId="0" xfId="613" applyNumberFormat="1" applyFont="1" applyFill="1" applyBorder="1" applyAlignment="1">
      <alignment horizontal="center"/>
    </xf>
    <xf numFmtId="165" fontId="12" fillId="0" borderId="0" xfId="613" applyNumberFormat="1" applyFont="1" applyFill="1" applyBorder="1" applyAlignment="1">
      <alignment horizontal="center"/>
    </xf>
    <xf numFmtId="165" fontId="12" fillId="0" borderId="0" xfId="613" applyNumberFormat="1" applyFont="1" applyBorder="1"/>
    <xf numFmtId="0" fontId="21" fillId="0" borderId="0" xfId="613" applyFont="1"/>
    <xf numFmtId="0" fontId="12" fillId="0" borderId="0" xfId="611" applyFont="1"/>
    <xf numFmtId="0" fontId="22" fillId="0" borderId="0" xfId="616" applyFont="1" applyAlignment="1">
      <alignment horizontal="center" vertical="center"/>
    </xf>
    <xf numFmtId="0" fontId="82" fillId="0" borderId="0" xfId="616" applyFont="1" applyAlignment="1">
      <alignment horizontal="center" vertical="center"/>
    </xf>
    <xf numFmtId="0" fontId="118" fillId="0" borderId="0" xfId="611" applyFont="1" applyAlignment="1">
      <alignment horizontal="center" vertical="center"/>
    </xf>
    <xf numFmtId="0" fontId="110" fillId="0" borderId="0" xfId="616" applyFont="1" applyBorder="1" applyAlignment="1">
      <alignment horizontal="left" vertical="center" wrapText="1"/>
    </xf>
    <xf numFmtId="3" fontId="22" fillId="0" borderId="0" xfId="617" applyNumberFormat="1" applyFont="1" applyFill="1" applyBorder="1" applyAlignment="1">
      <alignment horizontal="left" vertical="center"/>
    </xf>
    <xf numFmtId="164" fontId="22" fillId="0" borderId="0" xfId="617" applyNumberFormat="1" applyFont="1" applyFill="1" applyBorder="1" applyAlignment="1">
      <alignment horizontal="left" vertical="center"/>
    </xf>
    <xf numFmtId="164" fontId="22" fillId="0" borderId="0" xfId="618" applyNumberFormat="1" applyFont="1" applyBorder="1" applyAlignment="1">
      <alignment horizontal="left" vertical="center"/>
    </xf>
    <xf numFmtId="0" fontId="110" fillId="0" borderId="0" xfId="617" applyFont="1" applyAlignment="1">
      <alignment horizontal="left" vertical="center"/>
    </xf>
    <xf numFmtId="0" fontId="145" fillId="0" borderId="0" xfId="619" applyFont="1" applyAlignment="1">
      <alignment horizontal="left" vertical="center"/>
    </xf>
    <xf numFmtId="0" fontId="22" fillId="0" borderId="0" xfId="611" applyFont="1" applyAlignment="1">
      <alignment horizontal="left" vertical="center"/>
    </xf>
    <xf numFmtId="0" fontId="110" fillId="0" borderId="0" xfId="614" applyFont="1" applyAlignment="1">
      <alignment horizontal="left" vertical="center"/>
    </xf>
    <xf numFmtId="0" fontId="12" fillId="0" borderId="0" xfId="619" applyFont="1"/>
    <xf numFmtId="0" fontId="141" fillId="0" borderId="0" xfId="619" applyFont="1"/>
    <xf numFmtId="0" fontId="12" fillId="0" borderId="0" xfId="619" applyFont="1" applyAlignment="1">
      <alignment horizontal="right"/>
    </xf>
    <xf numFmtId="0" fontId="22" fillId="0" borderId="0" xfId="619" applyFont="1" applyAlignment="1">
      <alignment horizontal="right"/>
    </xf>
    <xf numFmtId="0" fontId="12" fillId="0" borderId="0" xfId="619" applyFont="1" applyBorder="1" applyAlignment="1">
      <alignment vertical="center"/>
    </xf>
    <xf numFmtId="3" fontId="12" fillId="0" borderId="0" xfId="615" applyNumberFormat="1" applyFont="1" applyFill="1" applyBorder="1" applyAlignment="1">
      <alignment horizontal="center" vertical="center"/>
    </xf>
    <xf numFmtId="164" fontId="12" fillId="0" borderId="0" xfId="615" applyNumberFormat="1" applyFont="1" applyFill="1" applyBorder="1" applyAlignment="1">
      <alignment horizontal="center" vertical="center"/>
    </xf>
    <xf numFmtId="165" fontId="108" fillId="0" borderId="0" xfId="614" applyNumberFormat="1" applyFont="1" applyBorder="1" applyAlignment="1">
      <alignment horizontal="center" vertical="center"/>
    </xf>
    <xf numFmtId="0" fontId="145" fillId="0" borderId="0" xfId="619" applyFont="1"/>
    <xf numFmtId="165" fontId="115" fillId="0" borderId="0" xfId="614" applyNumberFormat="1" applyFont="1"/>
    <xf numFmtId="0" fontId="22" fillId="0" borderId="0" xfId="619" applyFont="1"/>
    <xf numFmtId="180" fontId="12" fillId="0" borderId="0" xfId="619" applyNumberFormat="1" applyFont="1"/>
    <xf numFmtId="0" fontId="22" fillId="0" borderId="0" xfId="619" applyFont="1" applyAlignment="1">
      <alignment horizontal="center" vertical="center"/>
    </xf>
    <xf numFmtId="0" fontId="22" fillId="0" borderId="0" xfId="619" applyFont="1" applyAlignment="1">
      <alignment horizontal="right" vertical="center"/>
    </xf>
    <xf numFmtId="0" fontId="22" fillId="0" borderId="0" xfId="619" applyFont="1" applyBorder="1" applyAlignment="1">
      <alignment horizontal="left" vertical="center"/>
    </xf>
    <xf numFmtId="0" fontId="22" fillId="0" borderId="0" xfId="619" applyFont="1" applyAlignment="1">
      <alignment horizontal="left" vertical="center"/>
    </xf>
    <xf numFmtId="164" fontId="22" fillId="0" borderId="0" xfId="619" applyNumberFormat="1" applyFont="1" applyAlignment="1">
      <alignment horizontal="left" vertical="center"/>
    </xf>
    <xf numFmtId="0" fontId="115" fillId="0" borderId="0" xfId="0" applyFont="1" applyAlignment="1">
      <alignment horizontal="center"/>
    </xf>
    <xf numFmtId="0" fontId="153" fillId="0" borderId="0" xfId="0" applyFont="1" applyAlignment="1">
      <alignment horizontal="center" vertical="center"/>
    </xf>
    <xf numFmtId="0" fontId="115" fillId="0" borderId="54" xfId="0" applyFont="1" applyBorder="1" applyAlignment="1">
      <alignment horizontal="center" vertical="center"/>
    </xf>
    <xf numFmtId="0" fontId="115" fillId="0" borderId="145" xfId="0" applyFont="1" applyBorder="1" applyAlignment="1">
      <alignment horizontal="left"/>
    </xf>
    <xf numFmtId="0" fontId="115" fillId="0" borderId="108" xfId="0" applyFont="1" applyBorder="1" applyAlignment="1">
      <alignment horizontal="center"/>
    </xf>
    <xf numFmtId="0" fontId="108" fillId="0" borderId="147" xfId="0" applyFont="1" applyBorder="1" applyAlignment="1">
      <alignment horizontal="left"/>
    </xf>
    <xf numFmtId="0" fontId="115" fillId="0" borderId="109" xfId="0" applyFont="1" applyBorder="1" applyAlignment="1">
      <alignment horizontal="center"/>
    </xf>
    <xf numFmtId="0" fontId="108" fillId="0" borderId="148" xfId="0" applyFont="1" applyBorder="1" applyAlignment="1">
      <alignment horizontal="left"/>
    </xf>
    <xf numFmtId="0" fontId="29" fillId="0" borderId="45" xfId="593" applyFont="1" applyBorder="1" applyAlignment="1">
      <alignment horizontal="center" vertical="center"/>
    </xf>
    <xf numFmtId="0" fontId="29" fillId="0" borderId="196" xfId="593" applyFont="1" applyBorder="1" applyAlignment="1">
      <alignment horizontal="center" vertical="center"/>
    </xf>
    <xf numFmtId="0" fontId="29" fillId="0" borderId="184" xfId="593" applyFont="1" applyBorder="1" applyAlignment="1">
      <alignment horizontal="center" vertical="center"/>
    </xf>
    <xf numFmtId="0" fontId="54" fillId="0" borderId="0" xfId="0" applyFont="1"/>
    <xf numFmtId="0" fontId="65" fillId="0" borderId="0" xfId="0" applyFont="1" applyAlignment="1">
      <alignment horizontal="left" wrapText="1"/>
    </xf>
    <xf numFmtId="0" fontId="4" fillId="0" borderId="206" xfId="0" applyFont="1" applyBorder="1" applyAlignment="1">
      <alignment horizontal="left" vertical="center"/>
    </xf>
    <xf numFmtId="0" fontId="4" fillId="0" borderId="63" xfId="0" applyFont="1" applyBorder="1" applyAlignment="1">
      <alignment horizontal="left" vertical="center"/>
    </xf>
    <xf numFmtId="0" fontId="4" fillId="0" borderId="194" xfId="0" applyFont="1" applyBorder="1" applyAlignment="1">
      <alignment horizontal="left" vertical="center"/>
    </xf>
    <xf numFmtId="0" fontId="46" fillId="0" borderId="206" xfId="0" applyFont="1" applyBorder="1" applyAlignment="1">
      <alignment horizontal="left" vertical="center"/>
    </xf>
    <xf numFmtId="0" fontId="46" fillId="0" borderId="63" xfId="0" applyFont="1" applyBorder="1" applyAlignment="1">
      <alignment horizontal="left" vertical="center"/>
    </xf>
    <xf numFmtId="0" fontId="46" fillId="0" borderId="194" xfId="0" applyFont="1" applyBorder="1" applyAlignment="1">
      <alignment horizontal="left" vertical="center"/>
    </xf>
    <xf numFmtId="0" fontId="68" fillId="0" borderId="0" xfId="0" applyFont="1" applyAlignment="1">
      <alignment horizontal="center" vertical="center"/>
    </xf>
    <xf numFmtId="0" fontId="18" fillId="0" borderId="0" xfId="0" applyFont="1" applyBorder="1"/>
    <xf numFmtId="3" fontId="22" fillId="0" borderId="0" xfId="621" applyNumberFormat="1" applyFont="1" applyBorder="1" applyAlignment="1">
      <alignment horizontal="right" vertical="center" indent="3"/>
    </xf>
    <xf numFmtId="3" fontId="22" fillId="0" borderId="31" xfId="621" applyNumberFormat="1" applyFont="1" applyBorder="1" applyAlignment="1">
      <alignment horizontal="right" vertical="center" indent="3"/>
    </xf>
    <xf numFmtId="164" fontId="22" fillId="0" borderId="0" xfId="621" applyNumberFormat="1" applyFont="1" applyBorder="1" applyAlignment="1">
      <alignment horizontal="right" vertical="center" indent="3"/>
    </xf>
    <xf numFmtId="164" fontId="22" fillId="0" borderId="199" xfId="621" applyNumberFormat="1" applyFont="1" applyBorder="1" applyAlignment="1">
      <alignment horizontal="right" vertical="center" indent="3"/>
    </xf>
    <xf numFmtId="164" fontId="22" fillId="0" borderId="31" xfId="621" applyNumberFormat="1" applyFont="1" applyBorder="1" applyAlignment="1">
      <alignment horizontal="right" vertical="center" indent="3"/>
    </xf>
    <xf numFmtId="164" fontId="22" fillId="0" borderId="174" xfId="621" applyNumberFormat="1" applyFont="1" applyBorder="1" applyAlignment="1">
      <alignment horizontal="right" vertical="center" indent="3"/>
    </xf>
    <xf numFmtId="3" fontId="22" fillId="0" borderId="7" xfId="621" applyNumberFormat="1" applyFont="1" applyBorder="1" applyAlignment="1">
      <alignment horizontal="right" vertical="center" indent="3"/>
    </xf>
    <xf numFmtId="3" fontId="22" fillId="0" borderId="77" xfId="621" applyNumberFormat="1" applyFont="1" applyBorder="1" applyAlignment="1">
      <alignment horizontal="right" vertical="center" indent="3"/>
    </xf>
    <xf numFmtId="164" fontId="22" fillId="0" borderId="7" xfId="621" applyNumberFormat="1" applyFont="1" applyBorder="1" applyAlignment="1">
      <alignment horizontal="right" vertical="center" indent="3"/>
    </xf>
    <xf numFmtId="164" fontId="22" fillId="0" borderId="77" xfId="621" applyNumberFormat="1" applyFont="1" applyBorder="1" applyAlignment="1">
      <alignment horizontal="right" vertical="center" indent="3"/>
    </xf>
    <xf numFmtId="164" fontId="22" fillId="0" borderId="91" xfId="621" applyNumberFormat="1" applyFont="1" applyBorder="1" applyAlignment="1">
      <alignment horizontal="right" vertical="center" indent="3"/>
    </xf>
    <xf numFmtId="3" fontId="22" fillId="0" borderId="26" xfId="621" applyNumberFormat="1" applyFont="1" applyBorder="1" applyAlignment="1">
      <alignment horizontal="right" vertical="center" indent="3"/>
    </xf>
    <xf numFmtId="3" fontId="22" fillId="0" borderId="200" xfId="621" applyNumberFormat="1" applyFont="1" applyBorder="1" applyAlignment="1">
      <alignment horizontal="right" vertical="center" indent="3"/>
    </xf>
    <xf numFmtId="164" fontId="22" fillId="0" borderId="3" xfId="621" applyNumberFormat="1" applyFont="1" applyBorder="1" applyAlignment="1">
      <alignment horizontal="right" vertical="center" indent="3"/>
    </xf>
    <xf numFmtId="3" fontId="22" fillId="0" borderId="116" xfId="621" applyNumberFormat="1" applyFont="1" applyBorder="1" applyAlignment="1">
      <alignment horizontal="right" vertical="center" indent="3"/>
    </xf>
    <xf numFmtId="164" fontId="22" fillId="0" borderId="32" xfId="621" applyNumberFormat="1" applyFont="1" applyBorder="1" applyAlignment="1">
      <alignment horizontal="right" vertical="center" indent="3"/>
    </xf>
    <xf numFmtId="3" fontId="22" fillId="0" borderId="33" xfId="621" applyNumberFormat="1" applyFont="1" applyBorder="1" applyAlignment="1">
      <alignment horizontal="right" vertical="center" indent="3"/>
    </xf>
    <xf numFmtId="3" fontId="22" fillId="0" borderId="198" xfId="621" applyNumberFormat="1" applyFont="1" applyBorder="1" applyAlignment="1">
      <alignment horizontal="right" vertical="center" indent="3"/>
    </xf>
    <xf numFmtId="164" fontId="22" fillId="0" borderId="8" xfId="621" applyNumberFormat="1" applyFont="1" applyBorder="1" applyAlignment="1">
      <alignment horizontal="right" vertical="center" indent="3"/>
    </xf>
    <xf numFmtId="3" fontId="22" fillId="0" borderId="81" xfId="621" applyNumberFormat="1" applyFont="1" applyBorder="1" applyAlignment="1">
      <alignment horizontal="right" vertical="center" indent="3"/>
    </xf>
    <xf numFmtId="179" fontId="12" fillId="0" borderId="0" xfId="621" applyNumberFormat="1" applyFont="1" applyBorder="1" applyAlignment="1"/>
    <xf numFmtId="180" fontId="12" fillId="0" borderId="0" xfId="621" applyNumberFormat="1" applyFont="1" applyBorder="1" applyAlignment="1"/>
    <xf numFmtId="164" fontId="22" fillId="0" borderId="62" xfId="621" applyNumberFormat="1" applyFont="1" applyFill="1" applyBorder="1" applyAlignment="1">
      <alignment horizontal="right" vertical="center" indent="1"/>
    </xf>
    <xf numFmtId="164" fontId="22" fillId="0" borderId="36" xfId="621" applyNumberFormat="1" applyFont="1" applyFill="1" applyBorder="1" applyAlignment="1">
      <alignment horizontal="right" vertical="center" indent="1"/>
    </xf>
    <xf numFmtId="164" fontId="22" fillId="0" borderId="37" xfId="621" applyNumberFormat="1" applyFont="1" applyFill="1" applyBorder="1" applyAlignment="1">
      <alignment horizontal="right" vertical="center" indent="1"/>
    </xf>
    <xf numFmtId="164" fontId="22" fillId="0" borderId="36" xfId="615" applyNumberFormat="1" applyFont="1" applyFill="1" applyBorder="1" applyAlignment="1">
      <alignment horizontal="right" vertical="center" indent="2"/>
    </xf>
    <xf numFmtId="164" fontId="22" fillId="0" borderId="40" xfId="621" applyNumberFormat="1" applyFont="1" applyFill="1" applyBorder="1" applyAlignment="1">
      <alignment horizontal="right" vertical="center" indent="1"/>
    </xf>
    <xf numFmtId="164" fontId="22" fillId="0" borderId="39" xfId="621" applyNumberFormat="1" applyFont="1" applyFill="1" applyBorder="1" applyAlignment="1">
      <alignment horizontal="right" vertical="center" indent="1"/>
    </xf>
    <xf numFmtId="164" fontId="22" fillId="0" borderId="39" xfId="615" applyNumberFormat="1" applyFont="1" applyFill="1" applyBorder="1" applyAlignment="1">
      <alignment horizontal="right" vertical="center" indent="2"/>
    </xf>
    <xf numFmtId="164" fontId="22" fillId="0" borderId="65" xfId="621" applyNumberFormat="1" applyFont="1" applyFill="1" applyBorder="1" applyAlignment="1">
      <alignment horizontal="right" vertical="center" indent="1"/>
    </xf>
    <xf numFmtId="164" fontId="22" fillId="0" borderId="31" xfId="621" applyNumberFormat="1" applyFont="1" applyFill="1" applyBorder="1" applyAlignment="1">
      <alignment horizontal="right" vertical="center" indent="1"/>
    </xf>
    <xf numFmtId="164" fontId="22" fillId="0" borderId="115" xfId="621" applyNumberFormat="1" applyFont="1" applyFill="1" applyBorder="1" applyAlignment="1">
      <alignment horizontal="right" vertical="center" indent="1"/>
    </xf>
    <xf numFmtId="164" fontId="22" fillId="0" borderId="85" xfId="621" applyNumberFormat="1" applyFont="1" applyFill="1" applyBorder="1" applyAlignment="1">
      <alignment horizontal="right" vertical="center" indent="1"/>
    </xf>
    <xf numFmtId="164" fontId="22" fillId="0" borderId="85" xfId="615" applyNumberFormat="1" applyFont="1" applyFill="1" applyBorder="1" applyAlignment="1">
      <alignment horizontal="right" vertical="center" indent="2"/>
    </xf>
    <xf numFmtId="164" fontId="143" fillId="0" borderId="25" xfId="621" applyNumberFormat="1" applyFont="1" applyFill="1" applyBorder="1" applyAlignment="1">
      <alignment horizontal="right" vertical="center" indent="1"/>
    </xf>
    <xf numFmtId="164" fontId="143" fillId="0" borderId="204" xfId="621" applyNumberFormat="1" applyFont="1" applyFill="1" applyBorder="1" applyAlignment="1">
      <alignment horizontal="right" vertical="center" indent="1"/>
    </xf>
    <xf numFmtId="164" fontId="143" fillId="0" borderId="118" xfId="621" applyNumberFormat="1" applyFont="1" applyFill="1" applyBorder="1" applyAlignment="1">
      <alignment horizontal="right" vertical="center" indent="1"/>
    </xf>
    <xf numFmtId="164" fontId="143" fillId="0" borderId="204" xfId="615" applyNumberFormat="1" applyFont="1" applyFill="1" applyBorder="1" applyAlignment="1">
      <alignment horizontal="right" vertical="center" indent="2"/>
    </xf>
    <xf numFmtId="180" fontId="12" fillId="0" borderId="0" xfId="621" applyNumberFormat="1" applyFont="1" applyBorder="1" applyAlignment="1">
      <alignment horizontal="center" vertical="center"/>
    </xf>
    <xf numFmtId="180" fontId="12" fillId="0" borderId="0" xfId="621" applyNumberFormat="1" applyFont="1" applyFill="1" applyBorder="1" applyAlignment="1">
      <alignment horizontal="center" vertical="center"/>
    </xf>
    <xf numFmtId="0" fontId="112" fillId="0" borderId="152" xfId="0" applyFont="1" applyFill="1" applyBorder="1"/>
    <xf numFmtId="0" fontId="161" fillId="0" borderId="153" xfId="0" applyFont="1" applyFill="1" applyBorder="1" applyAlignment="1">
      <alignment horizontal="center"/>
    </xf>
    <xf numFmtId="0" fontId="113" fillId="0" borderId="152" xfId="0" applyFont="1" applyFill="1" applyBorder="1" applyAlignment="1">
      <alignment horizontal="center"/>
    </xf>
    <xf numFmtId="0" fontId="113" fillId="0" borderId="142" xfId="0" applyFont="1" applyFill="1" applyBorder="1" applyAlignment="1">
      <alignment horizontal="center"/>
    </xf>
    <xf numFmtId="0" fontId="112" fillId="0" borderId="154" xfId="0" applyFont="1" applyFill="1" applyBorder="1" applyAlignment="1">
      <alignment horizontal="center"/>
    </xf>
    <xf numFmtId="0" fontId="113" fillId="0" borderId="0" xfId="0" applyFont="1" applyFill="1" applyBorder="1" applyAlignment="1">
      <alignment horizontal="center"/>
    </xf>
    <xf numFmtId="0" fontId="113" fillId="0" borderId="154" xfId="0" applyFont="1" applyFill="1" applyBorder="1" applyAlignment="1">
      <alignment horizontal="center"/>
    </xf>
    <xf numFmtId="0" fontId="113" fillId="0" borderId="160" xfId="0" applyFont="1" applyFill="1" applyBorder="1" applyAlignment="1">
      <alignment horizontal="center"/>
    </xf>
    <xf numFmtId="49" fontId="161" fillId="0" borderId="49" xfId="0" applyNumberFormat="1" applyFont="1" applyFill="1" applyBorder="1" applyAlignment="1">
      <alignment horizontal="center"/>
    </xf>
    <xf numFmtId="0" fontId="113" fillId="0" borderId="47" xfId="0" applyFont="1" applyFill="1" applyBorder="1" applyAlignment="1">
      <alignment horizontal="center"/>
    </xf>
    <xf numFmtId="0" fontId="113" fillId="0" borderId="49" xfId="0" applyFont="1" applyFill="1" applyBorder="1" applyAlignment="1">
      <alignment horizontal="center"/>
    </xf>
    <xf numFmtId="0" fontId="113" fillId="0" borderId="48" xfId="0" applyFont="1" applyFill="1" applyBorder="1" applyAlignment="1">
      <alignment horizontal="center"/>
    </xf>
    <xf numFmtId="49" fontId="113" fillId="0" borderId="145" xfId="0" applyNumberFormat="1" applyFont="1" applyFill="1" applyBorder="1" applyAlignment="1">
      <alignment horizontal="center"/>
    </xf>
    <xf numFmtId="49" fontId="113" fillId="0" borderId="142" xfId="0" applyNumberFormat="1" applyFont="1" applyFill="1" applyBorder="1" applyAlignment="1">
      <alignment horizontal="center"/>
    </xf>
    <xf numFmtId="49" fontId="113" fillId="0" borderId="51" xfId="0" applyNumberFormat="1" applyFont="1" applyFill="1" applyBorder="1" applyAlignment="1">
      <alignment horizontal="center"/>
    </xf>
    <xf numFmtId="49" fontId="113" fillId="0" borderId="144" xfId="0" applyNumberFormat="1" applyFont="1" applyFill="1" applyBorder="1" applyAlignment="1">
      <alignment horizontal="center"/>
    </xf>
    <xf numFmtId="165" fontId="113" fillId="0" borderId="147" xfId="0" applyNumberFormat="1" applyFont="1" applyFill="1" applyBorder="1" applyAlignment="1">
      <alignment horizontal="center"/>
    </xf>
    <xf numFmtId="49" fontId="113" fillId="0" borderId="159" xfId="0" applyNumberFormat="1" applyFont="1" applyFill="1" applyBorder="1" applyAlignment="1">
      <alignment horizontal="center"/>
    </xf>
    <xf numFmtId="0" fontId="163" fillId="0" borderId="0" xfId="0" applyFont="1" applyFill="1" applyBorder="1" applyAlignment="1">
      <alignment horizontal="left"/>
    </xf>
    <xf numFmtId="0" fontId="117" fillId="0" borderId="127" xfId="0" applyFont="1" applyBorder="1" applyAlignment="1">
      <alignment horizontal="center" vertical="center"/>
    </xf>
    <xf numFmtId="0" fontId="82" fillId="0" borderId="142" xfId="0" applyFont="1" applyBorder="1" applyAlignment="1">
      <alignment horizontal="center" vertical="center"/>
    </xf>
    <xf numFmtId="0" fontId="164" fillId="0" borderId="141" xfId="0" applyFont="1" applyBorder="1" applyAlignment="1">
      <alignment horizontal="center" vertical="center"/>
    </xf>
    <xf numFmtId="0" fontId="164" fillId="0" borderId="163" xfId="0" applyFont="1" applyBorder="1" applyAlignment="1">
      <alignment horizontal="center" vertical="center"/>
    </xf>
    <xf numFmtId="0" fontId="164" fillId="0" borderId="165" xfId="0" applyFont="1" applyBorder="1" applyAlignment="1">
      <alignment horizontal="center" vertical="center"/>
    </xf>
    <xf numFmtId="0" fontId="53" fillId="0" borderId="124" xfId="0" applyFont="1" applyBorder="1" applyAlignment="1">
      <alignment horizontal="center" vertical="center"/>
    </xf>
    <xf numFmtId="0" fontId="164" fillId="0" borderId="48" xfId="0" applyFont="1" applyBorder="1" applyAlignment="1">
      <alignment horizontal="center" vertical="center"/>
    </xf>
    <xf numFmtId="0" fontId="115" fillId="0" borderId="145" xfId="0" applyFont="1" applyBorder="1"/>
    <xf numFmtId="49" fontId="82" fillId="0" borderId="103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horizontal="left" vertical="center"/>
    </xf>
    <xf numFmtId="0" fontId="6" fillId="0" borderId="88" xfId="0" applyFont="1" applyBorder="1" applyAlignment="1">
      <alignment horizontal="left" vertical="center"/>
    </xf>
    <xf numFmtId="0" fontId="48" fillId="0" borderId="0" xfId="0" applyFont="1"/>
    <xf numFmtId="164" fontId="110" fillId="0" borderId="18" xfId="614" applyNumberFormat="1" applyFont="1" applyBorder="1" applyAlignment="1">
      <alignment horizontal="right" vertical="center" indent="2"/>
    </xf>
    <xf numFmtId="164" fontId="110" fillId="0" borderId="32" xfId="614" applyNumberFormat="1" applyFont="1" applyBorder="1" applyAlignment="1">
      <alignment horizontal="right" vertical="center" indent="2"/>
    </xf>
    <xf numFmtId="164" fontId="57" fillId="0" borderId="24" xfId="614" applyNumberFormat="1" applyFont="1" applyBorder="1" applyAlignment="1">
      <alignment horizontal="right" vertical="center" indent="2"/>
    </xf>
    <xf numFmtId="49" fontId="9" fillId="0" borderId="208" xfId="2" applyNumberFormat="1" applyFont="1" applyBorder="1" applyAlignment="1">
      <alignment horizontal="center"/>
    </xf>
    <xf numFmtId="164" fontId="8" fillId="0" borderId="121" xfId="0" applyNumberFormat="1" applyFont="1" applyBorder="1" applyAlignment="1">
      <alignment horizontal="right" indent="3"/>
    </xf>
    <xf numFmtId="164" fontId="8" fillId="0" borderId="193" xfId="0" applyNumberFormat="1" applyFont="1" applyFill="1" applyBorder="1" applyAlignment="1">
      <alignment horizontal="right" indent="3"/>
    </xf>
    <xf numFmtId="164" fontId="8" fillId="0" borderId="192" xfId="2" applyNumberFormat="1" applyFont="1" applyFill="1" applyBorder="1" applyAlignment="1">
      <alignment horizontal="right" indent="3"/>
    </xf>
    <xf numFmtId="164" fontId="8" fillId="0" borderId="193" xfId="2" applyNumberFormat="1" applyFont="1" applyFill="1" applyBorder="1" applyAlignment="1">
      <alignment horizontal="right" indent="3"/>
    </xf>
    <xf numFmtId="164" fontId="13" fillId="0" borderId="27" xfId="0" applyNumberFormat="1" applyFont="1" applyBorder="1" applyAlignment="1">
      <alignment horizontal="right" indent="3"/>
    </xf>
    <xf numFmtId="164" fontId="13" fillId="0" borderId="40" xfId="0" applyNumberFormat="1" applyFont="1" applyBorder="1" applyAlignment="1">
      <alignment horizontal="right" indent="3"/>
    </xf>
    <xf numFmtId="0" fontId="166" fillId="0" borderId="58" xfId="0" applyFont="1" applyBorder="1" applyAlignment="1">
      <alignment horizontal="center" vertical="center"/>
    </xf>
    <xf numFmtId="0" fontId="166" fillId="0" borderId="41" xfId="0" applyFont="1" applyBorder="1" applyAlignment="1">
      <alignment horizontal="center" vertical="center"/>
    </xf>
    <xf numFmtId="0" fontId="34" fillId="0" borderId="58" xfId="0" applyFont="1" applyBorder="1" applyAlignment="1">
      <alignment horizontal="center" vertical="center"/>
    </xf>
    <xf numFmtId="0" fontId="46" fillId="0" borderId="0" xfId="0" applyFont="1" applyBorder="1"/>
    <xf numFmtId="0" fontId="165" fillId="0" borderId="0" xfId="0" applyFont="1"/>
    <xf numFmtId="0" fontId="17" fillId="0" borderId="0" xfId="0" applyFont="1" applyBorder="1"/>
    <xf numFmtId="3" fontId="52" fillId="0" borderId="36" xfId="0" applyNumberFormat="1" applyFont="1" applyBorder="1" applyAlignment="1">
      <alignment horizontal="center" vertical="center"/>
    </xf>
    <xf numFmtId="3" fontId="52" fillId="0" borderId="39" xfId="0" applyNumberFormat="1" applyFont="1" applyBorder="1" applyAlignment="1">
      <alignment horizontal="center" vertical="center"/>
    </xf>
    <xf numFmtId="3" fontId="52" fillId="0" borderId="69" xfId="0" applyNumberFormat="1" applyFont="1" applyBorder="1" applyAlignment="1">
      <alignment horizontal="center" vertical="center"/>
    </xf>
    <xf numFmtId="3" fontId="53" fillId="0" borderId="75" xfId="0" applyNumberFormat="1" applyFont="1" applyBorder="1" applyAlignment="1">
      <alignment horizontal="center" vertical="center"/>
    </xf>
    <xf numFmtId="0" fontId="167" fillId="0" borderId="0" xfId="0" applyFont="1"/>
    <xf numFmtId="0" fontId="139" fillId="0" borderId="0" xfId="0" applyFont="1" applyBorder="1"/>
    <xf numFmtId="4" fontId="0" fillId="0" borderId="0" xfId="0" applyNumberFormat="1"/>
    <xf numFmtId="164" fontId="0" fillId="0" borderId="0" xfId="0" applyNumberFormat="1"/>
    <xf numFmtId="0" fontId="166" fillId="0" borderId="9" xfId="0" applyFont="1" applyBorder="1" applyAlignment="1">
      <alignment horizontal="center" vertical="center"/>
    </xf>
    <xf numFmtId="0" fontId="8" fillId="0" borderId="42" xfId="593" applyBorder="1"/>
    <xf numFmtId="0" fontId="8" fillId="0" borderId="56" xfId="593" applyBorder="1"/>
    <xf numFmtId="0" fontId="26" fillId="0" borderId="58" xfId="595" applyFont="1" applyBorder="1" applyAlignment="1">
      <alignment horizontal="center" vertical="center"/>
    </xf>
    <xf numFmtId="0" fontId="26" fillId="0" borderId="101" xfId="595" applyFont="1" applyBorder="1" applyAlignment="1">
      <alignment horizontal="center" vertical="center"/>
    </xf>
    <xf numFmtId="165" fontId="10" fillId="0" borderId="99" xfId="0" applyNumberFormat="1" applyFont="1" applyBorder="1" applyAlignment="1">
      <alignment horizontal="right" indent="5"/>
    </xf>
    <xf numFmtId="165" fontId="6" fillId="0" borderId="110" xfId="0" applyNumberFormat="1" applyFont="1" applyBorder="1" applyAlignment="1">
      <alignment horizontal="right" indent="5"/>
    </xf>
    <xf numFmtId="165" fontId="6" fillId="0" borderId="106" xfId="0" applyNumberFormat="1" applyFont="1" applyBorder="1" applyAlignment="1">
      <alignment horizontal="right" indent="5"/>
    </xf>
    <xf numFmtId="165" fontId="6" fillId="0" borderId="201" xfId="0" applyNumberFormat="1" applyFont="1" applyBorder="1" applyAlignment="1">
      <alignment horizontal="right" indent="5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7" fontId="63" fillId="0" borderId="27" xfId="1" applyNumberFormat="1" applyFont="1" applyFill="1" applyBorder="1" applyAlignment="1">
      <alignment horizontal="left" vertical="center" indent="5"/>
    </xf>
    <xf numFmtId="167" fontId="63" fillId="0" borderId="37" xfId="1" applyNumberFormat="1" applyFont="1" applyFill="1" applyBorder="1" applyAlignment="1">
      <alignment horizontal="left" vertical="center" indent="5"/>
    </xf>
    <xf numFmtId="167" fontId="63" fillId="0" borderId="40" xfId="1" applyNumberFormat="1" applyFont="1" applyFill="1" applyBorder="1" applyAlignment="1">
      <alignment horizontal="left" vertical="center" indent="5"/>
    </xf>
    <xf numFmtId="167" fontId="63" fillId="0" borderId="115" xfId="1" applyNumberFormat="1" applyFont="1" applyFill="1" applyBorder="1" applyAlignment="1">
      <alignment horizontal="left" vertical="center" indent="5"/>
    </xf>
    <xf numFmtId="167" fontId="64" fillId="0" borderId="118" xfId="1" applyNumberFormat="1" applyFont="1" applyFill="1" applyBorder="1" applyAlignment="1">
      <alignment horizontal="left" vertical="center" indent="5"/>
    </xf>
    <xf numFmtId="167" fontId="63" fillId="0" borderId="35" xfId="1" applyNumberFormat="1" applyFont="1" applyBorder="1" applyAlignment="1">
      <alignment horizontal="right" vertical="center" indent="4"/>
    </xf>
    <xf numFmtId="167" fontId="63" fillId="0" borderId="116" xfId="1" applyNumberFormat="1" applyFont="1" applyBorder="1" applyAlignment="1">
      <alignment horizontal="right" vertical="center" indent="4"/>
    </xf>
    <xf numFmtId="167" fontId="63" fillId="0" borderId="24" xfId="1" applyNumberFormat="1" applyFont="1" applyBorder="1" applyAlignment="1">
      <alignment horizontal="right" vertical="center" indent="4"/>
    </xf>
    <xf numFmtId="167" fontId="63" fillId="0" borderId="18" xfId="1" applyNumberFormat="1" applyFont="1" applyBorder="1" applyAlignment="1">
      <alignment horizontal="right" vertical="center" indent="4"/>
    </xf>
    <xf numFmtId="0" fontId="8" fillId="20" borderId="0" xfId="593" applyFont="1" applyFill="1"/>
    <xf numFmtId="0" fontId="8" fillId="20" borderId="0" xfId="593" applyFont="1" applyFill="1" applyAlignment="1">
      <alignment horizontal="right"/>
    </xf>
    <xf numFmtId="0" fontId="82" fillId="20" borderId="0" xfId="596" applyFont="1" applyFill="1" applyAlignment="1">
      <alignment vertical="center"/>
    </xf>
    <xf numFmtId="0" fontId="12" fillId="20" borderId="0" xfId="596" applyFont="1" applyFill="1"/>
    <xf numFmtId="165" fontId="12" fillId="20" borderId="0" xfId="596" applyNumberFormat="1" applyFont="1" applyFill="1"/>
    <xf numFmtId="0" fontId="135" fillId="20" borderId="26" xfId="593" applyFont="1" applyFill="1" applyBorder="1" applyAlignment="1">
      <alignment vertical="center"/>
    </xf>
    <xf numFmtId="0" fontId="136" fillId="20" borderId="44" xfId="593" applyFont="1" applyFill="1" applyBorder="1" applyAlignment="1">
      <alignment horizontal="center" vertical="center"/>
    </xf>
    <xf numFmtId="0" fontId="135" fillId="20" borderId="99" xfId="593" applyFont="1" applyFill="1" applyBorder="1" applyAlignment="1">
      <alignment horizontal="center" vertical="center"/>
    </xf>
    <xf numFmtId="0" fontId="136" fillId="20" borderId="154" xfId="593" applyFont="1" applyFill="1" applyBorder="1" applyAlignment="1">
      <alignment horizontal="center" vertical="center"/>
    </xf>
    <xf numFmtId="0" fontId="135" fillId="20" borderId="99" xfId="593" applyFont="1" applyFill="1" applyBorder="1" applyAlignment="1">
      <alignment vertical="center"/>
    </xf>
    <xf numFmtId="0" fontId="13" fillId="20" borderId="70" xfId="595" applyFont="1" applyFill="1" applyBorder="1" applyAlignment="1">
      <alignment horizontal="center" vertical="center" wrapText="1"/>
    </xf>
    <xf numFmtId="0" fontId="8" fillId="20" borderId="157" xfId="607" applyFont="1" applyFill="1" applyBorder="1" applyAlignment="1">
      <alignment horizontal="center" vertical="center"/>
    </xf>
    <xf numFmtId="0" fontId="8" fillId="20" borderId="188" xfId="608" applyFont="1" applyFill="1" applyBorder="1" applyAlignment="1">
      <alignment horizontal="center" vertical="center"/>
    </xf>
    <xf numFmtId="164" fontId="13" fillId="20" borderId="145" xfId="204" applyNumberFormat="1" applyFont="1" applyFill="1" applyBorder="1" applyAlignment="1">
      <alignment horizontal="right" vertical="center" indent="3"/>
    </xf>
    <xf numFmtId="167" fontId="13" fillId="20" borderId="146" xfId="204" applyNumberFormat="1" applyFont="1" applyFill="1" applyBorder="1" applyAlignment="1">
      <alignment horizontal="right" vertical="center" indent="3"/>
    </xf>
    <xf numFmtId="180" fontId="136" fillId="20" borderId="145" xfId="214" applyNumberFormat="1" applyFont="1" applyFill="1" applyBorder="1" applyAlignment="1">
      <alignment horizontal="center" vertical="center"/>
    </xf>
    <xf numFmtId="3" fontId="13" fillId="20" borderId="100" xfId="595" applyNumberFormat="1" applyFont="1" applyFill="1" applyBorder="1" applyAlignment="1">
      <alignment horizontal="center" vertical="center"/>
    </xf>
    <xf numFmtId="3" fontId="13" fillId="20" borderId="54" xfId="595" applyNumberFormat="1" applyFont="1" applyFill="1" applyBorder="1" applyAlignment="1">
      <alignment horizontal="center" vertical="center"/>
    </xf>
    <xf numFmtId="2" fontId="8" fillId="20" borderId="0" xfId="593" applyNumberFormat="1" applyFont="1" applyFill="1"/>
    <xf numFmtId="164" fontId="8" fillId="20" borderId="0" xfId="593" applyNumberFormat="1" applyFont="1" applyFill="1"/>
    <xf numFmtId="164" fontId="13" fillId="20" borderId="147" xfId="204" applyNumberFormat="1" applyFont="1" applyFill="1" applyBorder="1" applyAlignment="1">
      <alignment horizontal="right" vertical="center" indent="3"/>
    </xf>
    <xf numFmtId="167" fontId="13" fillId="20" borderId="84" xfId="204" applyNumberFormat="1" applyFont="1" applyFill="1" applyBorder="1" applyAlignment="1">
      <alignment horizontal="right" vertical="center" indent="3"/>
    </xf>
    <xf numFmtId="180" fontId="136" fillId="20" borderId="147" xfId="214" applyNumberFormat="1" applyFont="1" applyFill="1" applyBorder="1" applyAlignment="1">
      <alignment horizontal="center" vertical="center"/>
    </xf>
    <xf numFmtId="3" fontId="13" fillId="20" borderId="59" xfId="204" applyNumberFormat="1" applyFont="1" applyFill="1" applyBorder="1" applyAlignment="1">
      <alignment horizontal="center" vertical="center"/>
    </xf>
    <xf numFmtId="3" fontId="13" fillId="20" borderId="103" xfId="204" applyNumberFormat="1" applyFont="1" applyFill="1" applyBorder="1" applyAlignment="1">
      <alignment horizontal="center" vertical="center"/>
    </xf>
    <xf numFmtId="3" fontId="13" fillId="20" borderId="64" xfId="204" applyNumberFormat="1" applyFont="1" applyFill="1" applyBorder="1" applyAlignment="1">
      <alignment horizontal="center" vertical="center"/>
    </xf>
    <xf numFmtId="3" fontId="13" fillId="20" borderId="108" xfId="204" applyNumberFormat="1" applyFont="1" applyFill="1" applyBorder="1" applyAlignment="1">
      <alignment horizontal="center" vertical="center"/>
    </xf>
    <xf numFmtId="3" fontId="13" fillId="20" borderId="107" xfId="204" applyNumberFormat="1" applyFont="1" applyFill="1" applyBorder="1" applyAlignment="1">
      <alignment horizontal="center" vertical="center"/>
    </xf>
    <xf numFmtId="3" fontId="13" fillId="20" borderId="156" xfId="204" applyNumberFormat="1" applyFont="1" applyFill="1" applyBorder="1" applyAlignment="1">
      <alignment horizontal="center" vertical="center"/>
    </xf>
    <xf numFmtId="164" fontId="13" fillId="20" borderId="161" xfId="204" applyNumberFormat="1" applyFont="1" applyFill="1" applyBorder="1" applyAlignment="1">
      <alignment horizontal="right" vertical="center" indent="3"/>
    </xf>
    <xf numFmtId="167" fontId="13" fillId="20" borderId="177" xfId="204" applyNumberFormat="1" applyFont="1" applyFill="1" applyBorder="1" applyAlignment="1">
      <alignment horizontal="right" vertical="center" indent="3"/>
    </xf>
    <xf numFmtId="180" fontId="136" fillId="20" borderId="161" xfId="214" applyNumberFormat="1" applyFont="1" applyFill="1" applyBorder="1" applyAlignment="1">
      <alignment horizontal="center" vertical="center"/>
    </xf>
    <xf numFmtId="164" fontId="16" fillId="20" borderId="190" xfId="204" applyNumberFormat="1" applyFont="1" applyFill="1" applyBorder="1" applyAlignment="1">
      <alignment horizontal="center" vertical="center"/>
    </xf>
    <xf numFmtId="167" fontId="16" fillId="20" borderId="74" xfId="204" applyNumberFormat="1" applyFont="1" applyFill="1" applyBorder="1" applyAlignment="1">
      <alignment horizontal="right" vertical="center" indent="3"/>
    </xf>
    <xf numFmtId="3" fontId="16" fillId="20" borderId="76" xfId="204" applyNumberFormat="1" applyFont="1" applyFill="1" applyBorder="1" applyAlignment="1">
      <alignment horizontal="center" vertical="center"/>
    </xf>
    <xf numFmtId="3" fontId="16" fillId="20" borderId="195" xfId="204" applyNumberFormat="1" applyFont="1" applyFill="1" applyBorder="1" applyAlignment="1">
      <alignment horizontal="center" vertical="center"/>
    </xf>
    <xf numFmtId="0" fontId="31" fillId="20" borderId="0" xfId="609" applyFont="1" applyFill="1"/>
    <xf numFmtId="0" fontId="158" fillId="20" borderId="0" xfId="608" applyFont="1" applyFill="1"/>
    <xf numFmtId="181" fontId="8" fillId="20" borderId="0" xfId="593" applyNumberFormat="1" applyFont="1" applyFill="1" applyAlignment="1">
      <alignment horizontal="left"/>
    </xf>
    <xf numFmtId="0" fontId="0" fillId="20" borderId="0" xfId="593" applyFont="1" applyFill="1"/>
    <xf numFmtId="0" fontId="8" fillId="20" borderId="0" xfId="593" applyFont="1" applyFill="1" applyAlignment="1">
      <alignment horizontal="right" indent="3"/>
    </xf>
    <xf numFmtId="0" fontId="34" fillId="0" borderId="156" xfId="0" applyFont="1" applyBorder="1" applyAlignment="1">
      <alignment horizontal="center" vertical="center"/>
    </xf>
    <xf numFmtId="0" fontId="53" fillId="0" borderId="107" xfId="0" applyFont="1" applyBorder="1" applyAlignment="1">
      <alignment horizontal="center" vertical="center"/>
    </xf>
    <xf numFmtId="0" fontId="53" fillId="0" borderId="66" xfId="0" applyFont="1" applyBorder="1" applyAlignment="1">
      <alignment horizontal="center" vertical="center" wrapText="1"/>
    </xf>
    <xf numFmtId="164" fontId="53" fillId="0" borderId="92" xfId="0" applyNumberFormat="1" applyFont="1" applyBorder="1" applyAlignment="1">
      <alignment horizontal="right" vertical="center" indent="4"/>
    </xf>
    <xf numFmtId="164" fontId="34" fillId="0" borderId="209" xfId="0" applyNumberFormat="1" applyFont="1" applyBorder="1" applyAlignment="1">
      <alignment horizontal="right" vertical="center" indent="4"/>
    </xf>
    <xf numFmtId="164" fontId="34" fillId="0" borderId="168" xfId="0" applyNumberFormat="1" applyFont="1" applyBorder="1" applyAlignment="1">
      <alignment horizontal="right" vertical="center" indent="3"/>
    </xf>
    <xf numFmtId="0" fontId="15" fillId="20" borderId="44" xfId="593" applyFont="1" applyFill="1" applyBorder="1" applyAlignment="1">
      <alignment horizontal="center"/>
    </xf>
    <xf numFmtId="0" fontId="53" fillId="20" borderId="113" xfId="0" applyFont="1" applyFill="1" applyBorder="1" applyAlignment="1">
      <alignment horizontal="center" vertical="center" wrapText="1"/>
    </xf>
    <xf numFmtId="0" fontId="0" fillId="20" borderId="0" xfId="0" applyFill="1"/>
    <xf numFmtId="2" fontId="4" fillId="20" borderId="55" xfId="0" applyNumberFormat="1" applyFont="1" applyFill="1" applyBorder="1" applyAlignment="1">
      <alignment horizontal="right" vertical="center" indent="4"/>
    </xf>
    <xf numFmtId="0" fontId="3" fillId="20" borderId="0" xfId="0" applyFont="1" applyFill="1" applyAlignment="1">
      <alignment horizontal="center"/>
    </xf>
    <xf numFmtId="0" fontId="112" fillId="0" borderId="51" xfId="0" applyFont="1" applyFill="1" applyBorder="1"/>
    <xf numFmtId="0" fontId="112" fillId="0" borderId="145" xfId="0" applyFont="1" applyFill="1" applyBorder="1"/>
    <xf numFmtId="0" fontId="112" fillId="0" borderId="144" xfId="0" applyFont="1" applyFill="1" applyBorder="1"/>
    <xf numFmtId="49" fontId="113" fillId="0" borderId="17" xfId="0" applyNumberFormat="1" applyFont="1" applyFill="1" applyBorder="1" applyAlignment="1">
      <alignment horizontal="center"/>
    </xf>
    <xf numFmtId="165" fontId="113" fillId="0" borderId="155" xfId="0" applyNumberFormat="1" applyFont="1" applyFill="1" applyBorder="1" applyAlignment="1">
      <alignment horizontal="center"/>
    </xf>
    <xf numFmtId="49" fontId="113" fillId="0" borderId="158" xfId="0" applyNumberFormat="1" applyFont="1" applyFill="1" applyBorder="1" applyAlignment="1">
      <alignment horizontal="center"/>
    </xf>
    <xf numFmtId="49" fontId="113" fillId="0" borderId="155" xfId="0" applyNumberFormat="1" applyFont="1" applyFill="1" applyBorder="1" applyAlignment="1">
      <alignment horizontal="center"/>
    </xf>
    <xf numFmtId="49" fontId="113" fillId="0" borderId="152" xfId="0" applyNumberFormat="1" applyFont="1" applyFill="1" applyBorder="1" applyAlignment="1">
      <alignment horizontal="center"/>
    </xf>
    <xf numFmtId="165" fontId="110" fillId="0" borderId="0" xfId="0" applyNumberFormat="1" applyFont="1" applyAlignment="1">
      <alignment horizontal="center" vertical="center"/>
    </xf>
    <xf numFmtId="0" fontId="43" fillId="0" borderId="0" xfId="0" applyFont="1" applyAlignment="1">
      <alignment vertical="center"/>
    </xf>
    <xf numFmtId="164" fontId="12" fillId="0" borderId="40" xfId="0" applyNumberFormat="1" applyFont="1" applyBorder="1" applyAlignment="1">
      <alignment horizontal="right" indent="3"/>
    </xf>
    <xf numFmtId="165" fontId="8" fillId="0" borderId="82" xfId="593" applyNumberFormat="1" applyBorder="1" applyAlignment="1">
      <alignment horizontal="right" indent="2"/>
    </xf>
    <xf numFmtId="165" fontId="8" fillId="0" borderId="84" xfId="593" applyNumberFormat="1" applyBorder="1" applyAlignment="1">
      <alignment horizontal="right" indent="2"/>
    </xf>
    <xf numFmtId="165" fontId="8" fillId="0" borderId="71" xfId="593" applyNumberFormat="1" applyBorder="1" applyAlignment="1">
      <alignment horizontal="right" indent="2"/>
    </xf>
    <xf numFmtId="3" fontId="8" fillId="0" borderId="82" xfId="593" applyNumberFormat="1" applyFont="1" applyBorder="1" applyAlignment="1">
      <alignment horizontal="right" indent="2"/>
    </xf>
    <xf numFmtId="167" fontId="29" fillId="0" borderId="155" xfId="217" applyNumberFormat="1" applyFont="1" applyBorder="1" applyAlignment="1">
      <alignment horizontal="center"/>
    </xf>
    <xf numFmtId="3" fontId="12" fillId="0" borderId="82" xfId="0" applyNumberFormat="1" applyFont="1" applyBorder="1" applyAlignment="1">
      <alignment horizontal="right" indent="2"/>
    </xf>
    <xf numFmtId="167" fontId="8" fillId="0" borderId="155" xfId="217" applyNumberFormat="1" applyFont="1" applyBorder="1" applyAlignment="1">
      <alignment horizontal="center"/>
    </xf>
    <xf numFmtId="3" fontId="8" fillId="0" borderId="86" xfId="593" applyNumberFormat="1" applyFont="1" applyBorder="1" applyAlignment="1">
      <alignment horizontal="right" indent="2"/>
    </xf>
    <xf numFmtId="3" fontId="12" fillId="0" borderId="84" xfId="0" applyNumberFormat="1" applyFont="1" applyBorder="1" applyAlignment="1">
      <alignment horizontal="right" indent="2"/>
    </xf>
    <xf numFmtId="167" fontId="29" fillId="0" borderId="147" xfId="217" applyNumberFormat="1" applyFont="1" applyBorder="1" applyAlignment="1">
      <alignment horizontal="center"/>
    </xf>
    <xf numFmtId="167" fontId="8" fillId="0" borderId="147" xfId="217" applyNumberFormat="1" applyFont="1" applyBorder="1" applyAlignment="1">
      <alignment horizontal="center"/>
    </xf>
    <xf numFmtId="3" fontId="8" fillId="0" borderId="83" xfId="593" applyNumberFormat="1" applyFont="1" applyBorder="1" applyAlignment="1">
      <alignment horizontal="right" indent="2"/>
    </xf>
    <xf numFmtId="3" fontId="12" fillId="0" borderId="71" xfId="0" applyNumberFormat="1" applyFont="1" applyBorder="1" applyAlignment="1">
      <alignment horizontal="right" indent="2"/>
    </xf>
    <xf numFmtId="167" fontId="29" fillId="0" borderId="148" xfId="217" applyNumberFormat="1" applyFont="1" applyBorder="1" applyAlignment="1">
      <alignment horizontal="center"/>
    </xf>
    <xf numFmtId="167" fontId="8" fillId="0" borderId="148" xfId="217" applyNumberFormat="1" applyFont="1" applyBorder="1" applyAlignment="1">
      <alignment horizontal="center"/>
    </xf>
    <xf numFmtId="3" fontId="26" fillId="0" borderId="74" xfId="0" applyNumberFormat="1" applyFont="1" applyBorder="1" applyAlignment="1">
      <alignment horizontal="right" indent="2"/>
    </xf>
    <xf numFmtId="167" fontId="27" fillId="0" borderId="190" xfId="217" applyNumberFormat="1" applyFont="1" applyBorder="1" applyAlignment="1">
      <alignment horizontal="center"/>
    </xf>
    <xf numFmtId="167" fontId="15" fillId="0" borderId="190" xfId="217" applyNumberFormat="1" applyFont="1" applyBorder="1" applyAlignment="1">
      <alignment horizontal="center"/>
    </xf>
    <xf numFmtId="3" fontId="26" fillId="0" borderId="89" xfId="0" applyNumberFormat="1" applyFont="1" applyBorder="1" applyAlignment="1">
      <alignment horizontal="right" indent="2"/>
    </xf>
    <xf numFmtId="3" fontId="8" fillId="0" borderId="158" xfId="593" applyNumberFormat="1" applyFont="1" applyBorder="1" applyAlignment="1">
      <alignment horizontal="right" indent="2"/>
    </xf>
    <xf numFmtId="3" fontId="8" fillId="0" borderId="159" xfId="593" applyNumberFormat="1" applyFont="1" applyBorder="1" applyAlignment="1">
      <alignment horizontal="right" indent="2"/>
    </xf>
    <xf numFmtId="3" fontId="8" fillId="0" borderId="164" xfId="593" applyNumberFormat="1" applyFont="1" applyBorder="1" applyAlignment="1">
      <alignment horizontal="right" indent="2"/>
    </xf>
    <xf numFmtId="3" fontId="27" fillId="0" borderId="205" xfId="593" applyNumberFormat="1" applyFont="1" applyBorder="1" applyAlignment="1">
      <alignment horizontal="right" indent="2"/>
    </xf>
    <xf numFmtId="3" fontId="27" fillId="0" borderId="205" xfId="593" applyNumberFormat="1" applyFont="1" applyBorder="1" applyAlignment="1">
      <alignment horizontal="left" indent="2"/>
    </xf>
    <xf numFmtId="3" fontId="8" fillId="0" borderId="158" xfId="593" applyNumberFormat="1" applyFont="1" applyBorder="1" applyAlignment="1">
      <alignment horizontal="center"/>
    </xf>
    <xf numFmtId="3" fontId="8" fillId="0" borderId="159" xfId="593" applyNumberFormat="1" applyFont="1" applyBorder="1" applyAlignment="1">
      <alignment horizontal="center"/>
    </xf>
    <xf numFmtId="3" fontId="8" fillId="0" borderId="164" xfId="593" applyNumberFormat="1" applyFont="1" applyBorder="1" applyAlignment="1">
      <alignment horizontal="center"/>
    </xf>
    <xf numFmtId="165" fontId="39" fillId="0" borderId="32" xfId="0" applyNumberFormat="1" applyFont="1" applyBorder="1" applyAlignment="1">
      <alignment horizontal="right" indent="5"/>
    </xf>
    <xf numFmtId="165" fontId="37" fillId="0" borderId="18" xfId="0" applyNumberFormat="1" applyFont="1" applyBorder="1" applyAlignment="1">
      <alignment horizontal="right" indent="5"/>
    </xf>
    <xf numFmtId="165" fontId="37" fillId="0" borderId="15" xfId="0" applyNumberFormat="1" applyFont="1" applyBorder="1" applyAlignment="1">
      <alignment horizontal="right" indent="5"/>
    </xf>
    <xf numFmtId="165" fontId="37" fillId="0" borderId="9" xfId="0" applyNumberFormat="1" applyFont="1" applyBorder="1" applyAlignment="1">
      <alignment horizontal="right" indent="5"/>
    </xf>
    <xf numFmtId="165" fontId="33" fillId="0" borderId="0" xfId="0" applyNumberFormat="1" applyFont="1"/>
    <xf numFmtId="164" fontId="39" fillId="0" borderId="3" xfId="4" applyNumberFormat="1" applyFont="1" applyFill="1" applyBorder="1" applyAlignment="1">
      <alignment horizontal="right" indent="5"/>
    </xf>
    <xf numFmtId="164" fontId="37" fillId="0" borderId="18" xfId="4" applyNumberFormat="1" applyFont="1" applyFill="1" applyBorder="1" applyAlignment="1">
      <alignment horizontal="right" indent="5"/>
    </xf>
    <xf numFmtId="164" fontId="37" fillId="0" borderId="15" xfId="4" applyNumberFormat="1" applyFont="1" applyFill="1" applyBorder="1" applyAlignment="1">
      <alignment horizontal="right" indent="5"/>
    </xf>
    <xf numFmtId="164" fontId="37" fillId="0" borderId="9" xfId="4" applyNumberFormat="1" applyFont="1" applyFill="1" applyBorder="1" applyAlignment="1">
      <alignment horizontal="right" indent="5"/>
    </xf>
    <xf numFmtId="164" fontId="52" fillId="0" borderId="18" xfId="0" applyNumberFormat="1" applyFont="1" applyBorder="1" applyAlignment="1">
      <alignment horizontal="center" vertical="center"/>
    </xf>
    <xf numFmtId="164" fontId="52" fillId="0" borderId="15" xfId="0" applyNumberFormat="1" applyFont="1" applyBorder="1" applyAlignment="1">
      <alignment horizontal="center" vertical="center"/>
    </xf>
    <xf numFmtId="164" fontId="52" fillId="0" borderId="72" xfId="0" applyNumberFormat="1" applyFont="1" applyBorder="1" applyAlignment="1">
      <alignment horizontal="center" vertical="center"/>
    </xf>
    <xf numFmtId="164" fontId="53" fillId="0" borderId="111" xfId="0" applyNumberFormat="1" applyFont="1" applyBorder="1" applyAlignment="1">
      <alignment horizontal="center" vertical="center"/>
    </xf>
    <xf numFmtId="0" fontId="20" fillId="0" borderId="0" xfId="0" applyFont="1"/>
    <xf numFmtId="49" fontId="9" fillId="0" borderId="210" xfId="2" applyNumberFormat="1" applyFont="1" applyBorder="1" applyAlignment="1">
      <alignment horizontal="center"/>
    </xf>
    <xf numFmtId="0" fontId="9" fillId="0" borderId="198" xfId="2" applyNumberFormat="1" applyFont="1" applyBorder="1" applyAlignment="1">
      <alignment horizontal="center"/>
    </xf>
    <xf numFmtId="0" fontId="10" fillId="0" borderId="203" xfId="0" applyFont="1" applyBorder="1"/>
    <xf numFmtId="164" fontId="12" fillId="0" borderId="115" xfId="0" applyNumberFormat="1" applyFont="1" applyBorder="1" applyAlignment="1">
      <alignment horizontal="right" indent="3"/>
    </xf>
    <xf numFmtId="164" fontId="8" fillId="0" borderId="202" xfId="2" applyNumberFormat="1" applyFont="1" applyFill="1" applyBorder="1" applyAlignment="1">
      <alignment horizontal="right" indent="3"/>
    </xf>
    <xf numFmtId="164" fontId="12" fillId="0" borderId="162" xfId="0" applyNumberFormat="1" applyFont="1" applyBorder="1" applyAlignment="1">
      <alignment horizontal="right" indent="3"/>
    </xf>
    <xf numFmtId="164" fontId="12" fillId="0" borderId="113" xfId="0" applyNumberFormat="1" applyFont="1" applyBorder="1" applyAlignment="1">
      <alignment horizontal="right" indent="3"/>
    </xf>
    <xf numFmtId="164" fontId="12" fillId="0" borderId="66" xfId="0" applyNumberFormat="1" applyFont="1" applyBorder="1" applyAlignment="1">
      <alignment horizontal="right" indent="4"/>
    </xf>
    <xf numFmtId="164" fontId="13" fillId="0" borderId="115" xfId="0" applyNumberFormat="1" applyFont="1" applyBorder="1" applyAlignment="1">
      <alignment horizontal="right" indent="3"/>
    </xf>
    <xf numFmtId="164" fontId="13" fillId="0" borderId="66" xfId="0" applyNumberFormat="1" applyFont="1" applyBorder="1" applyAlignment="1">
      <alignment horizontal="right" indent="4"/>
    </xf>
    <xf numFmtId="0" fontId="53" fillId="0" borderId="113" xfId="0" applyFont="1" applyBorder="1" applyAlignment="1">
      <alignment horizontal="center" vertical="center" wrapText="1"/>
    </xf>
    <xf numFmtId="0" fontId="37" fillId="0" borderId="173" xfId="592" applyFont="1" applyBorder="1" applyAlignment="1">
      <alignment horizontal="center"/>
    </xf>
    <xf numFmtId="180" fontId="156" fillId="20" borderId="190" xfId="214" applyNumberFormat="1" applyFont="1" applyFill="1" applyBorder="1" applyAlignment="1">
      <alignment horizontal="center" vertical="center"/>
    </xf>
    <xf numFmtId="0" fontId="110" fillId="0" borderId="0" xfId="0" applyFont="1" applyAlignment="1">
      <alignment horizontal="center" vertical="center"/>
    </xf>
    <xf numFmtId="0" fontId="17" fillId="0" borderId="0" xfId="0" applyFont="1" applyFill="1" applyBorder="1"/>
    <xf numFmtId="0" fontId="20" fillId="0" borderId="0" xfId="0" applyFont="1" applyFill="1" applyBorder="1"/>
    <xf numFmtId="0" fontId="17" fillId="0" borderId="153" xfId="0" applyFont="1" applyFill="1" applyBorder="1"/>
    <xf numFmtId="165" fontId="177" fillId="0" borderId="97" xfId="0" applyNumberFormat="1" applyFont="1" applyBorder="1" applyAlignment="1">
      <alignment horizontal="center" vertical="center"/>
    </xf>
    <xf numFmtId="165" fontId="177" fillId="0" borderId="150" xfId="0" applyNumberFormat="1" applyFont="1" applyBorder="1" applyAlignment="1">
      <alignment horizontal="center" vertical="center"/>
    </xf>
    <xf numFmtId="165" fontId="177" fillId="0" borderId="95" xfId="0" applyNumberFormat="1" applyFont="1" applyBorder="1" applyAlignment="1">
      <alignment horizontal="center" vertical="center"/>
    </xf>
    <xf numFmtId="3" fontId="177" fillId="0" borderId="149" xfId="0" applyNumberFormat="1" applyFont="1" applyBorder="1" applyAlignment="1">
      <alignment horizontal="center" vertical="center"/>
    </xf>
    <xf numFmtId="3" fontId="177" fillId="0" borderId="95" xfId="0" applyNumberFormat="1" applyFont="1" applyBorder="1" applyAlignment="1">
      <alignment horizontal="center" vertical="center"/>
    </xf>
    <xf numFmtId="0" fontId="178" fillId="0" borderId="80" xfId="0" applyFont="1" applyBorder="1"/>
    <xf numFmtId="165" fontId="108" fillId="0" borderId="107" xfId="0" applyNumberFormat="1" applyFont="1" applyBorder="1" applyAlignment="1">
      <alignment horizontal="center" vertical="center"/>
    </xf>
    <xf numFmtId="165" fontId="108" fillId="0" borderId="85" xfId="0" applyNumberFormat="1" applyFont="1" applyBorder="1" applyAlignment="1">
      <alignment horizontal="center" vertical="center"/>
    </xf>
    <xf numFmtId="165" fontId="108" fillId="0" borderId="83" xfId="0" applyNumberFormat="1" applyFont="1" applyBorder="1" applyAlignment="1">
      <alignment horizontal="center" vertical="center"/>
    </xf>
    <xf numFmtId="3" fontId="108" fillId="0" borderId="70" xfId="0" applyNumberFormat="1" applyFont="1" applyBorder="1" applyAlignment="1">
      <alignment horizontal="center" vertical="center"/>
    </xf>
    <xf numFmtId="3" fontId="108" fillId="0" borderId="71" xfId="0" applyNumberFormat="1" applyFont="1" applyBorder="1" applyAlignment="1">
      <alignment horizontal="center" vertical="center"/>
    </xf>
    <xf numFmtId="0" fontId="178" fillId="0" borderId="148" xfId="0" applyFont="1" applyBorder="1"/>
    <xf numFmtId="165" fontId="108" fillId="0" borderId="104" xfId="0" applyNumberFormat="1" applyFont="1" applyBorder="1" applyAlignment="1">
      <alignment horizontal="center" vertical="center"/>
    </xf>
    <xf numFmtId="165" fontId="108" fillId="0" borderId="39" xfId="0" applyNumberFormat="1" applyFont="1" applyBorder="1" applyAlignment="1">
      <alignment horizontal="center" vertical="center"/>
    </xf>
    <xf numFmtId="165" fontId="108" fillId="0" borderId="84" xfId="0" applyNumberFormat="1" applyFont="1" applyBorder="1" applyAlignment="1">
      <alignment horizontal="center" vertical="center"/>
    </xf>
    <xf numFmtId="3" fontId="108" fillId="0" borderId="64" xfId="0" applyNumberFormat="1" applyFont="1" applyBorder="1" applyAlignment="1">
      <alignment horizontal="center" vertical="center"/>
    </xf>
    <xf numFmtId="3" fontId="108" fillId="0" borderId="84" xfId="0" applyNumberFormat="1" applyFont="1" applyBorder="1" applyAlignment="1">
      <alignment horizontal="center" vertical="center"/>
    </xf>
    <xf numFmtId="0" fontId="178" fillId="0" borderId="147" xfId="0" applyFont="1" applyBorder="1"/>
    <xf numFmtId="165" fontId="108" fillId="0" borderId="64" xfId="0" applyNumberFormat="1" applyFont="1" applyBorder="1" applyAlignment="1">
      <alignment horizontal="center" vertical="center"/>
    </xf>
    <xf numFmtId="165" fontId="108" fillId="0" borderId="53" xfId="0" applyNumberFormat="1" applyFont="1" applyBorder="1" applyAlignment="1">
      <alignment horizontal="center" vertical="center"/>
    </xf>
    <xf numFmtId="165" fontId="108" fillId="0" borderId="60" xfId="0" applyNumberFormat="1" applyFont="1" applyBorder="1" applyAlignment="1">
      <alignment horizontal="center" vertical="center"/>
    </xf>
    <xf numFmtId="165" fontId="108" fillId="0" borderId="126" xfId="0" applyNumberFormat="1" applyFont="1" applyBorder="1" applyAlignment="1">
      <alignment horizontal="center" vertical="center"/>
    </xf>
    <xf numFmtId="3" fontId="108" fillId="0" borderId="100" xfId="0" applyNumberFormat="1" applyFont="1" applyBorder="1" applyAlignment="1">
      <alignment horizontal="center" vertical="center"/>
    </xf>
    <xf numFmtId="3" fontId="108" fillId="0" borderId="146" xfId="0" applyNumberFormat="1" applyFont="1" applyBorder="1" applyAlignment="1">
      <alignment horizontal="center" vertical="center"/>
    </xf>
    <xf numFmtId="0" fontId="178" fillId="0" borderId="145" xfId="0" applyFont="1" applyBorder="1"/>
    <xf numFmtId="0" fontId="178" fillId="0" borderId="70" xfId="0" applyFont="1" applyBorder="1" applyAlignment="1">
      <alignment horizontal="center" vertical="center" wrapText="1"/>
    </xf>
    <xf numFmtId="0" fontId="178" fillId="0" borderId="87" xfId="0" applyFont="1" applyBorder="1" applyAlignment="1">
      <alignment horizontal="center" vertical="center"/>
    </xf>
    <xf numFmtId="0" fontId="177" fillId="0" borderId="123" xfId="0" applyFont="1" applyBorder="1" applyAlignment="1">
      <alignment horizontal="center" vertical="center"/>
    </xf>
    <xf numFmtId="0" fontId="177" fillId="0" borderId="80" xfId="0" applyFont="1" applyBorder="1" applyAlignment="1">
      <alignment horizontal="center" vertical="center"/>
    </xf>
    <xf numFmtId="0" fontId="0" fillId="0" borderId="141" xfId="0" applyBorder="1"/>
    <xf numFmtId="0" fontId="177" fillId="0" borderId="53" xfId="0" applyFont="1" applyBorder="1" applyAlignment="1">
      <alignment horizontal="center" vertical="center"/>
    </xf>
    <xf numFmtId="0" fontId="177" fillId="0" borderId="140" xfId="0" applyFont="1" applyBorder="1" applyAlignment="1">
      <alignment horizontal="center" vertical="center"/>
    </xf>
    <xf numFmtId="0" fontId="17" fillId="0" borderId="141" xfId="0" applyFont="1" applyBorder="1" applyAlignment="1">
      <alignment horizontal="center"/>
    </xf>
    <xf numFmtId="0" fontId="0" fillId="0" borderId="140" xfId="0" applyBorder="1"/>
    <xf numFmtId="0" fontId="181" fillId="0" borderId="0" xfId="0" applyFont="1"/>
    <xf numFmtId="49" fontId="113" fillId="0" borderId="48" xfId="0" applyNumberFormat="1" applyFont="1" applyFill="1" applyBorder="1" applyAlignment="1">
      <alignment horizontal="center"/>
    </xf>
    <xf numFmtId="165" fontId="113" fillId="0" borderId="49" xfId="0" applyNumberFormat="1" applyFont="1" applyFill="1" applyBorder="1" applyAlignment="1">
      <alignment horizontal="center"/>
    </xf>
    <xf numFmtId="49" fontId="113" fillId="0" borderId="47" xfId="0" applyNumberFormat="1" applyFont="1" applyFill="1" applyBorder="1" applyAlignment="1">
      <alignment horizontal="center"/>
    </xf>
    <xf numFmtId="49" fontId="113" fillId="0" borderId="160" xfId="0" applyNumberFormat="1" applyFont="1" applyFill="1" applyBorder="1" applyAlignment="1">
      <alignment horizontal="center"/>
    </xf>
    <xf numFmtId="165" fontId="113" fillId="0" borderId="154" xfId="0" applyNumberFormat="1" applyFont="1" applyFill="1" applyBorder="1" applyAlignment="1">
      <alignment horizontal="center"/>
    </xf>
    <xf numFmtId="165" fontId="118" fillId="0" borderId="148" xfId="0" applyNumberFormat="1" applyFont="1" applyFill="1" applyBorder="1" applyAlignment="1">
      <alignment horizontal="center"/>
    </xf>
    <xf numFmtId="165" fontId="118" fillId="0" borderId="109" xfId="0" applyNumberFormat="1" applyFont="1" applyFill="1" applyBorder="1" applyAlignment="1">
      <alignment horizontal="center"/>
    </xf>
    <xf numFmtId="0" fontId="114" fillId="0" borderId="109" xfId="0" applyFont="1" applyBorder="1" applyAlignment="1">
      <alignment vertical="center"/>
    </xf>
    <xf numFmtId="165" fontId="82" fillId="0" borderId="159" xfId="0" applyNumberFormat="1" applyFont="1" applyFill="1" applyBorder="1" applyAlignment="1">
      <alignment horizontal="center" vertical="center"/>
    </xf>
    <xf numFmtId="165" fontId="82" fillId="0" borderId="147" xfId="0" applyNumberFormat="1" applyFont="1" applyFill="1" applyBorder="1" applyAlignment="1">
      <alignment horizontal="center" vertical="center"/>
    </xf>
    <xf numFmtId="165" fontId="117" fillId="0" borderId="147" xfId="0" applyNumberFormat="1" applyFont="1" applyFill="1" applyBorder="1" applyAlignment="1">
      <alignment horizontal="center" vertical="center"/>
    </xf>
    <xf numFmtId="0" fontId="117" fillId="0" borderId="108" xfId="0" applyFont="1" applyBorder="1" applyAlignment="1">
      <alignment vertical="center"/>
    </xf>
    <xf numFmtId="165" fontId="118" fillId="0" borderId="147" xfId="0" applyNumberFormat="1" applyFont="1" applyFill="1" applyBorder="1" applyAlignment="1">
      <alignment horizontal="center"/>
    </xf>
    <xf numFmtId="165" fontId="118" fillId="0" borderId="103" xfId="0" applyNumberFormat="1" applyFont="1" applyFill="1" applyBorder="1" applyAlignment="1">
      <alignment horizontal="center"/>
    </xf>
    <xf numFmtId="0" fontId="114" fillId="0" borderId="108" xfId="0" applyFont="1" applyBorder="1" applyAlignment="1">
      <alignment horizontal="left" vertical="center" indent="5"/>
    </xf>
    <xf numFmtId="0" fontId="114" fillId="0" borderId="108" xfId="0" applyFont="1" applyBorder="1" applyAlignment="1">
      <alignment vertical="center"/>
    </xf>
    <xf numFmtId="165" fontId="22" fillId="0" borderId="155" xfId="0" applyNumberFormat="1" applyFont="1" applyFill="1" applyBorder="1" applyAlignment="1">
      <alignment horizontal="center"/>
    </xf>
    <xf numFmtId="165" fontId="22" fillId="0" borderId="103" xfId="0" applyNumberFormat="1" applyFont="1" applyFill="1" applyBorder="1" applyAlignment="1">
      <alignment horizontal="center"/>
    </xf>
    <xf numFmtId="165" fontId="118" fillId="0" borderId="155" xfId="0" applyNumberFormat="1" applyFont="1" applyFill="1" applyBorder="1" applyAlignment="1">
      <alignment horizontal="center"/>
    </xf>
    <xf numFmtId="165" fontId="82" fillId="0" borderId="159" xfId="0" applyNumberFormat="1" applyFont="1" applyFill="1" applyBorder="1" applyAlignment="1">
      <alignment horizontal="center"/>
    </xf>
    <xf numFmtId="165" fontId="82" fillId="0" borderId="147" xfId="0" applyNumberFormat="1" applyFont="1" applyFill="1" applyBorder="1" applyAlignment="1">
      <alignment horizontal="center"/>
    </xf>
    <xf numFmtId="165" fontId="117" fillId="0" borderId="147" xfId="0" applyNumberFormat="1" applyFont="1" applyFill="1" applyBorder="1" applyAlignment="1">
      <alignment horizontal="center"/>
    </xf>
    <xf numFmtId="0" fontId="117" fillId="0" borderId="108" xfId="0" applyFont="1" applyFill="1" applyBorder="1" applyAlignment="1">
      <alignment vertical="center"/>
    </xf>
    <xf numFmtId="165" fontId="118" fillId="0" borderId="159" xfId="0" applyNumberFormat="1" applyFont="1" applyFill="1" applyBorder="1" applyAlignment="1">
      <alignment horizontal="center" vertical="center"/>
    </xf>
    <xf numFmtId="165" fontId="118" fillId="0" borderId="147" xfId="0" applyNumberFormat="1" applyFont="1" applyFill="1" applyBorder="1" applyAlignment="1">
      <alignment horizontal="center" vertical="center"/>
    </xf>
    <xf numFmtId="165" fontId="114" fillId="0" borderId="147" xfId="0" applyNumberFormat="1" applyFont="1" applyFill="1" applyBorder="1" applyAlignment="1">
      <alignment horizontal="center" vertical="center"/>
    </xf>
    <xf numFmtId="165" fontId="118" fillId="0" borderId="158" xfId="0" applyNumberFormat="1" applyFont="1" applyFill="1" applyBorder="1" applyAlignment="1">
      <alignment horizontal="center" vertical="center"/>
    </xf>
    <xf numFmtId="165" fontId="118" fillId="0" borderId="155" xfId="0" applyNumberFormat="1" applyFont="1" applyFill="1" applyBorder="1" applyAlignment="1">
      <alignment horizontal="center" vertical="center"/>
    </xf>
    <xf numFmtId="165" fontId="114" fillId="0" borderId="155" xfId="0" applyNumberFormat="1" applyFont="1" applyFill="1" applyBorder="1" applyAlignment="1">
      <alignment horizontal="center" vertical="center"/>
    </xf>
    <xf numFmtId="0" fontId="114" fillId="0" borderId="103" xfId="0" applyFont="1" applyBorder="1" applyAlignment="1">
      <alignment vertical="center"/>
    </xf>
    <xf numFmtId="165" fontId="82" fillId="0" borderId="48" xfId="0" applyNumberFormat="1" applyFont="1" applyFill="1" applyBorder="1" applyAlignment="1">
      <alignment horizontal="center" vertical="center"/>
    </xf>
    <xf numFmtId="165" fontId="82" fillId="0" borderId="49" xfId="0" applyNumberFormat="1" applyFont="1" applyFill="1" applyBorder="1" applyAlignment="1">
      <alignment horizontal="center" vertical="center"/>
    </xf>
    <xf numFmtId="165" fontId="117" fillId="0" borderId="49" xfId="0" applyNumberFormat="1" applyFont="1" applyFill="1" applyBorder="1" applyAlignment="1">
      <alignment horizontal="center" vertical="center"/>
    </xf>
    <xf numFmtId="0" fontId="117" fillId="0" borderId="80" xfId="0" applyFont="1" applyBorder="1" applyAlignment="1">
      <alignment vertical="center"/>
    </xf>
    <xf numFmtId="0" fontId="114" fillId="0" borderId="140" xfId="0" applyFont="1" applyBorder="1" applyAlignment="1">
      <alignment horizontal="left" vertical="center"/>
    </xf>
    <xf numFmtId="165" fontId="117" fillId="0" borderId="49" xfId="0" applyNumberFormat="1" applyFont="1" applyFill="1" applyBorder="1" applyAlignment="1">
      <alignment horizontal="center"/>
    </xf>
    <xf numFmtId="0" fontId="117" fillId="0" borderId="140" xfId="0" applyFont="1" applyBorder="1" applyAlignment="1">
      <alignment vertical="center"/>
    </xf>
    <xf numFmtId="0" fontId="32" fillId="0" borderId="49" xfId="0" applyFont="1" applyBorder="1"/>
    <xf numFmtId="0" fontId="182" fillId="0" borderId="80" xfId="0" applyFont="1" applyBorder="1"/>
    <xf numFmtId="0" fontId="32" fillId="0" borderId="155" xfId="0" applyFont="1" applyBorder="1"/>
    <xf numFmtId="0" fontId="182" fillId="0" borderId="141" xfId="0" applyFont="1" applyBorder="1"/>
    <xf numFmtId="0" fontId="32" fillId="0" borderId="147" xfId="0" applyFont="1" applyBorder="1"/>
    <xf numFmtId="0" fontId="32" fillId="0" borderId="84" xfId="0" applyFont="1" applyBorder="1"/>
    <xf numFmtId="0" fontId="32" fillId="0" borderId="152" xfId="0" applyFont="1" applyBorder="1"/>
    <xf numFmtId="0" fontId="182" fillId="0" borderId="140" xfId="0" applyFont="1" applyBorder="1"/>
    <xf numFmtId="0" fontId="32" fillId="0" borderId="141" xfId="0" applyFont="1" applyBorder="1"/>
    <xf numFmtId="0" fontId="32" fillId="0" borderId="80" xfId="0" applyFont="1" applyBorder="1"/>
    <xf numFmtId="1" fontId="110" fillId="0" borderId="0" xfId="0" applyNumberFormat="1" applyFont="1" applyAlignment="1">
      <alignment horizontal="center" vertical="center"/>
    </xf>
    <xf numFmtId="0" fontId="0" fillId="0" borderId="80" xfId="0" applyFont="1" applyBorder="1"/>
    <xf numFmtId="0" fontId="0" fillId="0" borderId="141" xfId="0" applyFont="1" applyBorder="1"/>
    <xf numFmtId="0" fontId="32" fillId="0" borderId="48" xfId="0" applyFont="1" applyBorder="1"/>
    <xf numFmtId="0" fontId="32" fillId="0" borderId="47" xfId="0" applyFont="1" applyBorder="1"/>
    <xf numFmtId="0" fontId="0" fillId="0" borderId="80" xfId="0" applyBorder="1"/>
    <xf numFmtId="0" fontId="32" fillId="0" borderId="160" xfId="0" applyFont="1" applyBorder="1"/>
    <xf numFmtId="0" fontId="32" fillId="0" borderId="154" xfId="0" applyFont="1" applyBorder="1"/>
    <xf numFmtId="0" fontId="32" fillId="0" borderId="0" xfId="0" applyFont="1" applyBorder="1"/>
    <xf numFmtId="0" fontId="27" fillId="0" borderId="141" xfId="0" applyFont="1" applyBorder="1"/>
    <xf numFmtId="0" fontId="32" fillId="0" borderId="142" xfId="0" applyFont="1" applyBorder="1"/>
    <xf numFmtId="0" fontId="32" fillId="0" borderId="153" xfId="0" applyFont="1" applyBorder="1"/>
    <xf numFmtId="0" fontId="27" fillId="0" borderId="140" xfId="0" applyFont="1" applyBorder="1"/>
    <xf numFmtId="165" fontId="82" fillId="0" borderId="64" xfId="0" applyNumberFormat="1" applyFont="1" applyBorder="1" applyAlignment="1">
      <alignment horizontal="center" vertical="center"/>
    </xf>
    <xf numFmtId="183" fontId="82" fillId="0" borderId="64" xfId="0" applyNumberFormat="1" applyFont="1" applyBorder="1" applyAlignment="1">
      <alignment horizontal="center" vertical="center"/>
    </xf>
    <xf numFmtId="0" fontId="15" fillId="0" borderId="45" xfId="593" applyFont="1" applyBorder="1" applyAlignment="1">
      <alignment horizontal="center"/>
    </xf>
    <xf numFmtId="0" fontId="15" fillId="0" borderId="196" xfId="593" applyFont="1" applyBorder="1" applyAlignment="1">
      <alignment horizontal="center"/>
    </xf>
    <xf numFmtId="0" fontId="15" fillId="0" borderId="184" xfId="593" applyFont="1" applyBorder="1" applyAlignment="1">
      <alignment horizontal="center"/>
    </xf>
    <xf numFmtId="164" fontId="8" fillId="0" borderId="158" xfId="593" applyNumberFormat="1" applyBorder="1" applyAlignment="1">
      <alignment horizontal="right" indent="2"/>
    </xf>
    <xf numFmtId="167" fontId="130" fillId="0" borderId="155" xfId="217" applyNumberFormat="1" applyFont="1" applyBorder="1" applyAlignment="1">
      <alignment horizontal="right" indent="2"/>
    </xf>
    <xf numFmtId="167" fontId="130" fillId="0" borderId="185" xfId="217" applyNumberFormat="1" applyFont="1" applyBorder="1" applyAlignment="1">
      <alignment horizontal="right" indent="2"/>
    </xf>
    <xf numFmtId="164" fontId="8" fillId="0" borderId="159" xfId="593" applyNumberFormat="1" applyBorder="1" applyAlignment="1">
      <alignment horizontal="right" indent="2"/>
    </xf>
    <xf numFmtId="167" fontId="130" fillId="0" borderId="147" xfId="217" applyNumberFormat="1" applyFont="1" applyBorder="1" applyAlignment="1">
      <alignment horizontal="right" indent="2"/>
    </xf>
    <xf numFmtId="167" fontId="130" fillId="0" borderId="186" xfId="217" applyNumberFormat="1" applyFont="1" applyBorder="1" applyAlignment="1">
      <alignment horizontal="right" indent="2"/>
    </xf>
    <xf numFmtId="164" fontId="8" fillId="0" borderId="164" xfId="593" applyNumberFormat="1" applyBorder="1" applyAlignment="1">
      <alignment horizontal="right" indent="2"/>
    </xf>
    <xf numFmtId="167" fontId="130" fillId="0" borderId="148" xfId="217" applyNumberFormat="1" applyFont="1" applyBorder="1" applyAlignment="1">
      <alignment horizontal="right" indent="2"/>
    </xf>
    <xf numFmtId="167" fontId="130" fillId="0" borderId="188" xfId="217" applyNumberFormat="1" applyFont="1" applyBorder="1" applyAlignment="1">
      <alignment horizontal="right" indent="2"/>
    </xf>
    <xf numFmtId="164" fontId="16" fillId="0" borderId="205" xfId="0" applyNumberFormat="1" applyFont="1" applyBorder="1" applyAlignment="1">
      <alignment horizontal="right" indent="2"/>
    </xf>
    <xf numFmtId="164" fontId="131" fillId="0" borderId="190" xfId="217" applyNumberFormat="1" applyFont="1" applyBorder="1" applyAlignment="1">
      <alignment horizontal="right" indent="2"/>
    </xf>
    <xf numFmtId="164" fontId="27" fillId="0" borderId="74" xfId="593" applyNumberFormat="1" applyFont="1" applyBorder="1" applyAlignment="1">
      <alignment horizontal="right" indent="2"/>
    </xf>
    <xf numFmtId="164" fontId="27" fillId="0" borderId="205" xfId="593" applyNumberFormat="1" applyFont="1" applyBorder="1" applyAlignment="1">
      <alignment horizontal="right" indent="2"/>
    </xf>
    <xf numFmtId="164" fontId="131" fillId="0" borderId="191" xfId="217" applyNumberFormat="1" applyFont="1" applyBorder="1" applyAlignment="1">
      <alignment horizontal="right" indent="2"/>
    </xf>
    <xf numFmtId="49" fontId="63" fillId="0" borderId="0" xfId="591" applyNumberFormat="1" applyFont="1" applyBorder="1" applyAlignment="1">
      <alignment horizontal="center" vertical="center"/>
    </xf>
    <xf numFmtId="0" fontId="63" fillId="0" borderId="0" xfId="591" applyFont="1" applyBorder="1" applyAlignment="1">
      <alignment horizontal="left" vertical="center"/>
    </xf>
    <xf numFmtId="0" fontId="188" fillId="0" borderId="0" xfId="591" applyFont="1"/>
    <xf numFmtId="0" fontId="187" fillId="0" borderId="0" xfId="591" applyFont="1"/>
    <xf numFmtId="49" fontId="63" fillId="0" borderId="0" xfId="591" applyNumberFormat="1" applyFont="1" applyBorder="1" applyAlignment="1">
      <alignment vertical="center"/>
    </xf>
    <xf numFmtId="0" fontId="63" fillId="0" borderId="0" xfId="591" applyFont="1" applyBorder="1" applyAlignment="1">
      <alignment vertical="center"/>
    </xf>
    <xf numFmtId="0" fontId="6" fillId="0" borderId="26" xfId="0" applyFont="1" applyBorder="1" applyAlignment="1">
      <alignment horizontal="left" vertical="center"/>
    </xf>
    <xf numFmtId="0" fontId="6" fillId="0" borderId="106" xfId="0" applyFont="1" applyBorder="1" applyAlignment="1">
      <alignment horizontal="left" vertical="center"/>
    </xf>
    <xf numFmtId="0" fontId="6" fillId="0" borderId="110" xfId="0" applyFont="1" applyBorder="1" applyAlignment="1">
      <alignment horizontal="left" vertical="center"/>
    </xf>
    <xf numFmtId="0" fontId="6" fillId="0" borderId="99" xfId="0" applyFont="1" applyBorder="1" applyAlignment="1">
      <alignment horizontal="left" vertical="center"/>
    </xf>
    <xf numFmtId="0" fontId="35" fillId="0" borderId="0" xfId="0" applyFont="1" applyAlignment="1">
      <alignment horizontal="right" vertical="center"/>
    </xf>
    <xf numFmtId="0" fontId="8" fillId="0" borderId="26" xfId="593" applyBorder="1"/>
    <xf numFmtId="0" fontId="27" fillId="0" borderId="99" xfId="593" applyFont="1" applyBorder="1" applyAlignment="1">
      <alignment horizontal="center"/>
    </xf>
    <xf numFmtId="0" fontId="8" fillId="0" borderId="29" xfId="593" applyBorder="1"/>
    <xf numFmtId="0" fontId="12" fillId="0" borderId="110" xfId="595" applyFont="1" applyBorder="1"/>
    <xf numFmtId="0" fontId="12" fillId="0" borderId="106" xfId="595" applyBorder="1"/>
    <xf numFmtId="0" fontId="12" fillId="0" borderId="110" xfId="595" applyBorder="1"/>
    <xf numFmtId="0" fontId="12" fillId="0" borderId="114" xfId="595" applyBorder="1"/>
    <xf numFmtId="0" fontId="26" fillId="0" borderId="88" xfId="595" applyFont="1" applyBorder="1"/>
    <xf numFmtId="0" fontId="26" fillId="0" borderId="30" xfId="595" applyFont="1" applyBorder="1" applyAlignment="1">
      <alignment horizontal="center" vertical="center"/>
    </xf>
    <xf numFmtId="165" fontId="8" fillId="0" borderId="27" xfId="593" applyNumberFormat="1" applyBorder="1" applyAlignment="1">
      <alignment horizontal="right" indent="2"/>
    </xf>
    <xf numFmtId="165" fontId="8" fillId="0" borderId="37" xfId="593" applyNumberFormat="1" applyBorder="1" applyAlignment="1">
      <alignment horizontal="right" indent="2"/>
    </xf>
    <xf numFmtId="165" fontId="8" fillId="0" borderId="33" xfId="593" applyNumberFormat="1" applyBorder="1" applyAlignment="1">
      <alignment horizontal="right" indent="2"/>
    </xf>
    <xf numFmtId="164" fontId="16" fillId="0" borderId="211" xfId="0" applyNumberFormat="1" applyFont="1" applyBorder="1" applyAlignment="1">
      <alignment horizontal="right" indent="2"/>
    </xf>
    <xf numFmtId="0" fontId="43" fillId="0" borderId="0" xfId="0" applyFont="1" applyFill="1"/>
    <xf numFmtId="0" fontId="110" fillId="0" borderId="0" xfId="0" applyFont="1" applyAlignment="1">
      <alignment horizontal="center" vertical="center"/>
    </xf>
    <xf numFmtId="0" fontId="189" fillId="0" borderId="0" xfId="625"/>
    <xf numFmtId="0" fontId="22" fillId="0" borderId="0" xfId="625" applyFont="1"/>
    <xf numFmtId="164" fontId="112" fillId="0" borderId="41" xfId="625" applyNumberFormat="1" applyFont="1" applyFill="1" applyBorder="1" applyAlignment="1">
      <alignment horizontal="right" vertical="center" indent="1"/>
    </xf>
    <xf numFmtId="164" fontId="22" fillId="0" borderId="9" xfId="625" applyNumberFormat="1" applyFont="1" applyBorder="1" applyAlignment="1">
      <alignment horizontal="right" vertical="center" indent="2"/>
    </xf>
    <xf numFmtId="3" fontId="112" fillId="0" borderId="41" xfId="625" applyNumberFormat="1" applyFont="1" applyFill="1" applyBorder="1" applyAlignment="1">
      <alignment horizontal="right" vertical="center" indent="1"/>
    </xf>
    <xf numFmtId="3" fontId="112" fillId="0" borderId="30" xfId="625" applyNumberFormat="1" applyFont="1" applyFill="1" applyBorder="1" applyAlignment="1">
      <alignment horizontal="right" vertical="center" indent="1"/>
    </xf>
    <xf numFmtId="164" fontId="112" fillId="0" borderId="39" xfId="625" applyNumberFormat="1" applyFont="1" applyFill="1" applyBorder="1" applyAlignment="1">
      <alignment horizontal="right" vertical="center" indent="1"/>
    </xf>
    <xf numFmtId="164" fontId="22" fillId="0" borderId="15" xfId="625" applyNumberFormat="1" applyFont="1" applyBorder="1" applyAlignment="1">
      <alignment horizontal="right" vertical="center" indent="2"/>
    </xf>
    <xf numFmtId="3" fontId="112" fillId="0" borderId="39" xfId="625" applyNumberFormat="1" applyFont="1" applyFill="1" applyBorder="1" applyAlignment="1">
      <alignment horizontal="right" vertical="center" indent="1"/>
    </xf>
    <xf numFmtId="3" fontId="112" fillId="0" borderId="40" xfId="625" applyNumberFormat="1" applyFont="1" applyFill="1" applyBorder="1" applyAlignment="1">
      <alignment horizontal="right" vertical="center" indent="1"/>
    </xf>
    <xf numFmtId="164" fontId="112" fillId="0" borderId="162" xfId="625" applyNumberFormat="1" applyFont="1" applyFill="1" applyBorder="1" applyAlignment="1">
      <alignment horizontal="right" vertical="center" indent="1"/>
    </xf>
    <xf numFmtId="164" fontId="22" fillId="0" borderId="14" xfId="625" applyNumberFormat="1" applyFont="1" applyBorder="1" applyAlignment="1">
      <alignment horizontal="right" vertical="center" indent="2"/>
    </xf>
    <xf numFmtId="3" fontId="112" fillId="0" borderId="162" xfId="625" applyNumberFormat="1" applyFont="1" applyFill="1" applyBorder="1" applyAlignment="1">
      <alignment horizontal="right" vertical="center" indent="1"/>
    </xf>
    <xf numFmtId="3" fontId="112" fillId="0" borderId="14" xfId="625" applyNumberFormat="1" applyFont="1" applyFill="1" applyBorder="1" applyAlignment="1">
      <alignment horizontal="right" vertical="center" indent="1"/>
    </xf>
    <xf numFmtId="164" fontId="112" fillId="0" borderId="14" xfId="625" applyNumberFormat="1" applyFont="1" applyFill="1" applyBorder="1" applyAlignment="1">
      <alignment horizontal="right" vertical="center" indent="1"/>
    </xf>
    <xf numFmtId="164" fontId="174" fillId="0" borderId="39" xfId="625" applyNumberFormat="1" applyFont="1" applyFill="1" applyBorder="1" applyAlignment="1">
      <alignment horizontal="right" vertical="center" indent="1"/>
    </xf>
    <xf numFmtId="164" fontId="82" fillId="0" borderId="11" xfId="625" applyNumberFormat="1" applyFont="1" applyBorder="1" applyAlignment="1">
      <alignment horizontal="right" vertical="center" indent="2"/>
    </xf>
    <xf numFmtId="3" fontId="174" fillId="0" borderId="39" xfId="625" applyNumberFormat="1" applyFont="1" applyFill="1" applyBorder="1" applyAlignment="1">
      <alignment horizontal="right" vertical="center" indent="1"/>
    </xf>
    <xf numFmtId="3" fontId="174" fillId="0" borderId="27" xfId="625" applyNumberFormat="1" applyFont="1" applyFill="1" applyBorder="1" applyAlignment="1">
      <alignment horizontal="right" vertical="center" indent="1"/>
    </xf>
    <xf numFmtId="0" fontId="22" fillId="0" borderId="0" xfId="625" applyFont="1" applyAlignment="1">
      <alignment horizontal="center" vertical="center"/>
    </xf>
    <xf numFmtId="0" fontId="22" fillId="0" borderId="0" xfId="625" applyFont="1" applyAlignment="1">
      <alignment horizontal="left" vertical="center"/>
    </xf>
    <xf numFmtId="0" fontId="175" fillId="0" borderId="0" xfId="625" applyFont="1" applyAlignment="1">
      <alignment horizontal="left" vertical="center"/>
    </xf>
    <xf numFmtId="0" fontId="25" fillId="0" borderId="0" xfId="627"/>
    <xf numFmtId="0" fontId="12" fillId="0" borderId="167" xfId="627" applyFont="1" applyBorder="1" applyAlignment="1">
      <alignment horizontal="center" vertical="center"/>
    </xf>
    <xf numFmtId="0" fontId="8" fillId="0" borderId="167" xfId="634" applyBorder="1" applyAlignment="1">
      <alignment vertical="center" wrapText="1"/>
    </xf>
    <xf numFmtId="0" fontId="8" fillId="0" borderId="167" xfId="634" applyFont="1" applyBorder="1" applyAlignment="1">
      <alignment vertical="center"/>
    </xf>
    <xf numFmtId="0" fontId="8" fillId="0" borderId="152" xfId="634" applyFont="1" applyBorder="1" applyAlignment="1">
      <alignment vertical="center" wrapText="1"/>
    </xf>
    <xf numFmtId="0" fontId="8" fillId="0" borderId="152" xfId="634" applyFont="1" applyBorder="1" applyAlignment="1">
      <alignment vertical="center"/>
    </xf>
    <xf numFmtId="0" fontId="8" fillId="0" borderId="152" xfId="634" applyBorder="1" applyAlignment="1">
      <alignment vertical="center" wrapText="1"/>
    </xf>
    <xf numFmtId="0" fontId="8" fillId="0" borderId="167" xfId="634" applyFont="1" applyBorder="1" applyAlignment="1">
      <alignment vertical="center" wrapText="1"/>
    </xf>
    <xf numFmtId="0" fontId="26" fillId="0" borderId="167" xfId="627" applyFont="1" applyBorder="1" applyAlignment="1">
      <alignment vertical="center"/>
    </xf>
    <xf numFmtId="0" fontId="8" fillId="0" borderId="167" xfId="634" applyBorder="1" applyAlignment="1">
      <alignment vertical="center"/>
    </xf>
    <xf numFmtId="0" fontId="15" fillId="0" borderId="167" xfId="634" applyFont="1" applyBorder="1" applyAlignment="1">
      <alignment horizontal="center" vertical="center"/>
    </xf>
    <xf numFmtId="0" fontId="8" fillId="0" borderId="0" xfId="634"/>
    <xf numFmtId="0" fontId="12" fillId="0" borderId="0" xfId="638" applyFont="1" applyAlignment="1">
      <alignment vertical="center"/>
    </xf>
    <xf numFmtId="0" fontId="12" fillId="0" borderId="0" xfId="638" applyFont="1" applyFill="1" applyAlignment="1">
      <alignment vertical="center"/>
    </xf>
    <xf numFmtId="0" fontId="1" fillId="0" borderId="0" xfId="426"/>
    <xf numFmtId="165" fontId="12" fillId="0" borderId="0" xfId="638" applyNumberFormat="1" applyFont="1" applyAlignment="1">
      <alignment vertical="center"/>
    </xf>
    <xf numFmtId="4" fontId="193" fillId="21" borderId="212" xfId="628" applyNumberFormat="1" applyFont="1" applyFill="1" applyBorder="1" applyAlignment="1">
      <alignment horizontal="right" vertical="center" wrapText="1" indent="1"/>
    </xf>
    <xf numFmtId="3" fontId="193" fillId="22" borderId="212" xfId="628" applyNumberFormat="1" applyFont="1" applyFill="1" applyBorder="1" applyAlignment="1">
      <alignment horizontal="right" vertical="center" wrapText="1" indent="1"/>
    </xf>
    <xf numFmtId="164" fontId="193" fillId="21" borderId="212" xfId="628" applyNumberFormat="1" applyFont="1" applyFill="1" applyBorder="1" applyAlignment="1">
      <alignment horizontal="right" vertical="center" wrapText="1" indent="1"/>
    </xf>
    <xf numFmtId="3" fontId="193" fillId="21" borderId="212" xfId="628" applyNumberFormat="1" applyFont="1" applyFill="1" applyBorder="1" applyAlignment="1">
      <alignment horizontal="right" vertical="center" wrapText="1" indent="1"/>
    </xf>
    <xf numFmtId="164" fontId="194" fillId="21" borderId="212" xfId="628" applyNumberFormat="1" applyFont="1" applyFill="1" applyBorder="1" applyAlignment="1">
      <alignment horizontal="left" vertical="center" wrapText="1"/>
    </xf>
    <xf numFmtId="0" fontId="194" fillId="21" borderId="212" xfId="628" applyFont="1" applyFill="1" applyBorder="1" applyAlignment="1">
      <alignment horizontal="left" vertical="center" indent="1"/>
    </xf>
    <xf numFmtId="4" fontId="195" fillId="21" borderId="0" xfId="628" applyNumberFormat="1" applyFont="1" applyFill="1" applyBorder="1" applyAlignment="1">
      <alignment horizontal="right" vertical="center" wrapText="1" indent="1"/>
    </xf>
    <xf numFmtId="3" fontId="195" fillId="22" borderId="0" xfId="628" applyNumberFormat="1" applyFont="1" applyFill="1" applyBorder="1" applyAlignment="1">
      <alignment horizontal="right" vertical="center" wrapText="1" indent="1"/>
    </xf>
    <xf numFmtId="164" fontId="195" fillId="21" borderId="0" xfId="628" applyNumberFormat="1" applyFont="1" applyFill="1" applyBorder="1" applyAlignment="1">
      <alignment horizontal="right" vertical="center" wrapText="1" indent="1"/>
    </xf>
    <xf numFmtId="3" fontId="195" fillId="21" borderId="0" xfId="628" applyNumberFormat="1" applyFont="1" applyFill="1" applyBorder="1" applyAlignment="1">
      <alignment horizontal="right" vertical="center" wrapText="1" indent="1"/>
    </xf>
    <xf numFmtId="164" fontId="196" fillId="21" borderId="0" xfId="628" applyNumberFormat="1" applyFont="1" applyFill="1" applyBorder="1" applyAlignment="1">
      <alignment horizontal="left" vertical="center" wrapText="1"/>
    </xf>
    <xf numFmtId="0" fontId="196" fillId="21" borderId="0" xfId="628" applyFont="1" applyFill="1" applyBorder="1" applyAlignment="1">
      <alignment horizontal="left" vertical="center"/>
    </xf>
    <xf numFmtId="4" fontId="195" fillId="21" borderId="213" xfId="628" applyNumberFormat="1" applyFont="1" applyFill="1" applyBorder="1" applyAlignment="1">
      <alignment horizontal="right" vertical="center" wrapText="1" indent="1"/>
    </xf>
    <xf numFmtId="3" fontId="195" fillId="22" borderId="213" xfId="628" applyNumberFormat="1" applyFont="1" applyFill="1" applyBorder="1" applyAlignment="1">
      <alignment horizontal="right" vertical="center" wrapText="1" indent="1"/>
    </xf>
    <xf numFmtId="164" fontId="195" fillId="21" borderId="213" xfId="628" applyNumberFormat="1" applyFont="1" applyFill="1" applyBorder="1" applyAlignment="1">
      <alignment horizontal="right" vertical="center" wrapText="1" indent="1"/>
    </xf>
    <xf numFmtId="3" fontId="195" fillId="21" borderId="213" xfId="628" applyNumberFormat="1" applyFont="1" applyFill="1" applyBorder="1" applyAlignment="1">
      <alignment horizontal="right" vertical="center" wrapText="1" indent="1"/>
    </xf>
    <xf numFmtId="164" fontId="196" fillId="21" borderId="213" xfId="628" applyNumberFormat="1" applyFont="1" applyFill="1" applyBorder="1" applyAlignment="1">
      <alignment horizontal="left" vertical="center" wrapText="1"/>
    </xf>
    <xf numFmtId="0" fontId="196" fillId="21" borderId="213" xfId="628" applyFont="1" applyFill="1" applyBorder="1" applyAlignment="1">
      <alignment horizontal="left" vertical="center"/>
    </xf>
    <xf numFmtId="4" fontId="195" fillId="21" borderId="214" xfId="628" applyNumberFormat="1" applyFont="1" applyFill="1" applyBorder="1" applyAlignment="1">
      <alignment horizontal="right" vertical="center" wrapText="1" indent="2"/>
    </xf>
    <xf numFmtId="3" fontId="195" fillId="22" borderId="214" xfId="628" applyNumberFormat="1" applyFont="1" applyFill="1" applyBorder="1" applyAlignment="1">
      <alignment horizontal="right" vertical="center" wrapText="1"/>
    </xf>
    <xf numFmtId="164" fontId="195" fillId="21" borderId="214" xfId="628" applyNumberFormat="1" applyFont="1" applyFill="1" applyBorder="1" applyAlignment="1">
      <alignment horizontal="right" vertical="center" wrapText="1" indent="2"/>
    </xf>
    <xf numFmtId="0" fontId="196" fillId="21" borderId="214" xfId="628" applyFont="1" applyFill="1" applyBorder="1" applyAlignment="1">
      <alignment horizontal="left" vertical="center" indent="2"/>
    </xf>
    <xf numFmtId="0" fontId="196" fillId="21" borderId="214" xfId="628" applyFont="1" applyFill="1" applyBorder="1" applyAlignment="1">
      <alignment horizontal="left" vertical="center"/>
    </xf>
    <xf numFmtId="0" fontId="197" fillId="21" borderId="215" xfId="628" applyFont="1" applyFill="1" applyBorder="1" applyAlignment="1">
      <alignment horizontal="center" vertical="center" wrapText="1"/>
    </xf>
    <xf numFmtId="0" fontId="197" fillId="21" borderId="219" xfId="628" applyFont="1" applyFill="1" applyBorder="1" applyAlignment="1">
      <alignment horizontal="center" vertical="center" wrapText="1"/>
    </xf>
    <xf numFmtId="0" fontId="1" fillId="20" borderId="0" xfId="426" applyFill="1"/>
    <xf numFmtId="0" fontId="82" fillId="20" borderId="0" xfId="633" applyFont="1" applyFill="1" applyAlignment="1">
      <alignment horizontal="left"/>
    </xf>
    <xf numFmtId="0" fontId="12" fillId="20" borderId="0" xfId="638" applyFont="1" applyFill="1" applyAlignment="1">
      <alignment vertical="center"/>
    </xf>
    <xf numFmtId="0" fontId="12" fillId="0" borderId="0" xfId="635" applyFont="1" applyBorder="1" applyAlignment="1">
      <alignment vertical="center"/>
    </xf>
    <xf numFmtId="0" fontId="172" fillId="0" borderId="0" xfId="369" applyFont="1" applyFill="1" applyBorder="1" applyAlignment="1">
      <alignment horizontal="right" vertical="center"/>
    </xf>
    <xf numFmtId="0" fontId="172" fillId="0" borderId="0" xfId="369" applyFont="1" applyFill="1" applyBorder="1" applyAlignment="1">
      <alignment horizontal="centerContinuous" vertical="center"/>
    </xf>
    <xf numFmtId="0" fontId="172" fillId="0" borderId="0" xfId="638" applyFont="1" applyFill="1" applyBorder="1" applyAlignment="1">
      <alignment horizontal="centerContinuous" vertical="center"/>
    </xf>
    <xf numFmtId="0" fontId="172" fillId="0" borderId="0" xfId="638" applyFont="1" applyFill="1" applyBorder="1" applyAlignment="1">
      <alignment horizontal="left" vertical="center"/>
    </xf>
    <xf numFmtId="0" fontId="172" fillId="0" borderId="0" xfId="635" applyFont="1" applyFill="1" applyBorder="1" applyAlignment="1">
      <alignment vertical="center"/>
    </xf>
    <xf numFmtId="0" fontId="12" fillId="0" borderId="0" xfId="635" applyFont="1" applyFill="1" applyBorder="1" applyAlignment="1">
      <alignment vertical="center"/>
    </xf>
    <xf numFmtId="0" fontId="172" fillId="0" borderId="0" xfId="638" applyFont="1" applyFill="1" applyBorder="1" applyAlignment="1">
      <alignment horizontal="right" vertical="center"/>
    </xf>
    <xf numFmtId="0" fontId="199" fillId="20" borderId="227" xfId="628" applyFont="1" applyFill="1" applyBorder="1" applyAlignment="1">
      <alignment horizontal="right" vertical="center"/>
    </xf>
    <xf numFmtId="0" fontId="199" fillId="20" borderId="227" xfId="628" applyFont="1" applyFill="1" applyBorder="1" applyAlignment="1">
      <alignment vertical="center"/>
    </xf>
    <xf numFmtId="0" fontId="8" fillId="0" borderId="0" xfId="380"/>
    <xf numFmtId="0" fontId="200" fillId="0" borderId="0" xfId="380" applyFont="1"/>
    <xf numFmtId="165" fontId="200" fillId="0" borderId="0" xfId="380" applyNumberFormat="1" applyFont="1"/>
    <xf numFmtId="0" fontId="201" fillId="0" borderId="0" xfId="640" applyFont="1" applyFill="1" applyBorder="1" applyAlignment="1">
      <alignment horizontal="right" vertical="center"/>
    </xf>
    <xf numFmtId="165" fontId="202" fillId="0" borderId="0" xfId="380" applyNumberFormat="1" applyFont="1" applyAlignment="1">
      <alignment horizontal="right"/>
    </xf>
    <xf numFmtId="0" fontId="203" fillId="0" borderId="0" xfId="380" applyFont="1" applyAlignment="1">
      <alignment horizontal="right"/>
    </xf>
    <xf numFmtId="0" fontId="204" fillId="0" borderId="0" xfId="380" applyFont="1"/>
    <xf numFmtId="165" fontId="205" fillId="0" borderId="0" xfId="380" applyNumberFormat="1" applyFont="1" applyAlignment="1">
      <alignment horizontal="right"/>
    </xf>
    <xf numFmtId="0" fontId="203" fillId="0" borderId="0" xfId="640" applyFont="1" applyFill="1" applyBorder="1" applyAlignment="1">
      <alignment horizontal="right" vertical="center"/>
    </xf>
    <xf numFmtId="165" fontId="205" fillId="0" borderId="0" xfId="380" applyNumberFormat="1" applyFont="1"/>
    <xf numFmtId="0" fontId="200" fillId="0" borderId="0" xfId="380" applyFont="1" applyFill="1" applyBorder="1"/>
    <xf numFmtId="0" fontId="204" fillId="0" borderId="0" xfId="380" applyFont="1" applyFill="1" applyBorder="1"/>
    <xf numFmtId="165" fontId="206" fillId="0" borderId="0" xfId="640" applyNumberFormat="1" applyFont="1" applyFill="1" applyBorder="1" applyAlignment="1">
      <alignment vertical="center"/>
    </xf>
    <xf numFmtId="165" fontId="205" fillId="0" borderId="0" xfId="380" applyNumberFormat="1" applyFont="1" applyFill="1" applyBorder="1"/>
    <xf numFmtId="165" fontId="205" fillId="0" borderId="0" xfId="640" applyNumberFormat="1" applyFont="1" applyFill="1" applyBorder="1"/>
    <xf numFmtId="165" fontId="173" fillId="0" borderId="0" xfId="640" applyNumberFormat="1" applyFont="1" applyFill="1" applyBorder="1"/>
    <xf numFmtId="49" fontId="203" fillId="0" borderId="0" xfId="640" applyNumberFormat="1" applyFont="1" applyFill="1" applyBorder="1" applyAlignment="1">
      <alignment horizontal="right" vertical="center"/>
    </xf>
    <xf numFmtId="0" fontId="206" fillId="0" borderId="39" xfId="392" applyFont="1" applyBorder="1" applyAlignment="1">
      <alignment horizontal="center" vertical="center" wrapText="1"/>
    </xf>
    <xf numFmtId="0" fontId="207" fillId="0" borderId="0" xfId="640" applyFont="1" applyFill="1" applyBorder="1" applyAlignment="1">
      <alignment horizontal="center" vertical="center"/>
    </xf>
    <xf numFmtId="0" fontId="205" fillId="0" borderId="0" xfId="380" applyFont="1"/>
    <xf numFmtId="164" fontId="12" fillId="0" borderId="0" xfId="638" applyNumberFormat="1" applyFont="1" applyAlignment="1">
      <alignment vertical="center"/>
    </xf>
    <xf numFmtId="164" fontId="193" fillId="21" borderId="212" xfId="628" applyNumberFormat="1" applyFont="1" applyFill="1" applyBorder="1" applyAlignment="1">
      <alignment horizontal="right" vertical="center" indent="1"/>
    </xf>
    <xf numFmtId="164" fontId="195" fillId="21" borderId="228" xfId="628" applyNumberFormat="1" applyFont="1" applyFill="1" applyBorder="1" applyAlignment="1">
      <alignment horizontal="right" vertical="center" wrapText="1" indent="1"/>
    </xf>
    <xf numFmtId="3" fontId="195" fillId="22" borderId="228" xfId="628" applyNumberFormat="1" applyFont="1" applyFill="1" applyBorder="1" applyAlignment="1">
      <alignment horizontal="right" vertical="center" wrapText="1" indent="1"/>
    </xf>
    <xf numFmtId="3" fontId="195" fillId="21" borderId="228" xfId="628" applyNumberFormat="1" applyFont="1" applyFill="1" applyBorder="1" applyAlignment="1">
      <alignment horizontal="right" vertical="center" wrapText="1" indent="1"/>
    </xf>
    <xf numFmtId="0" fontId="196" fillId="21" borderId="228" xfId="628" applyFont="1" applyFill="1" applyBorder="1" applyAlignment="1">
      <alignment horizontal="left" vertical="center"/>
    </xf>
    <xf numFmtId="0" fontId="196" fillId="21" borderId="228" xfId="628" applyFont="1" applyFill="1" applyBorder="1" applyAlignment="1">
      <alignment horizontal="left" vertical="center" indent="1"/>
    </xf>
    <xf numFmtId="0" fontId="196" fillId="21" borderId="213" xfId="628" applyFont="1" applyFill="1" applyBorder="1" applyAlignment="1">
      <alignment horizontal="left" vertical="center" indent="1"/>
    </xf>
    <xf numFmtId="164" fontId="195" fillId="21" borderId="214" xfId="628" applyNumberFormat="1" applyFont="1" applyFill="1" applyBorder="1" applyAlignment="1">
      <alignment horizontal="right" vertical="center" wrapText="1" indent="1"/>
    </xf>
    <xf numFmtId="3" fontId="195" fillId="21" borderId="214" xfId="628" applyNumberFormat="1" applyFont="1" applyFill="1" applyBorder="1" applyAlignment="1">
      <alignment horizontal="right" vertical="center" wrapText="1"/>
    </xf>
    <xf numFmtId="0" fontId="197" fillId="21" borderId="0" xfId="628" applyFont="1" applyFill="1" applyBorder="1" applyAlignment="1">
      <alignment horizontal="center" vertical="center" wrapText="1"/>
    </xf>
    <xf numFmtId="0" fontId="202" fillId="0" borderId="0" xfId="635" applyFont="1" applyBorder="1" applyAlignment="1">
      <alignment vertical="center"/>
    </xf>
    <xf numFmtId="0" fontId="199" fillId="20" borderId="227" xfId="628" applyFont="1" applyFill="1" applyBorder="1" applyAlignment="1">
      <alignment horizontal="left" vertical="center"/>
    </xf>
    <xf numFmtId="0" fontId="1" fillId="0" borderId="0" xfId="423"/>
    <xf numFmtId="0" fontId="26" fillId="0" borderId="0" xfId="423" applyFont="1"/>
    <xf numFmtId="0" fontId="194" fillId="21" borderId="212" xfId="628" applyFont="1" applyFill="1" applyBorder="1" applyAlignment="1">
      <alignment horizontal="left" vertical="center"/>
    </xf>
    <xf numFmtId="3" fontId="193" fillId="21" borderId="232" xfId="628" applyNumberFormat="1" applyFont="1" applyFill="1" applyBorder="1" applyAlignment="1">
      <alignment horizontal="right" vertical="center" wrapText="1" indent="1"/>
    </xf>
    <xf numFmtId="3" fontId="193" fillId="22" borderId="232" xfId="628" applyNumberFormat="1" applyFont="1" applyFill="1" applyBorder="1" applyAlignment="1">
      <alignment horizontal="right" vertical="center" wrapText="1" indent="1"/>
    </xf>
    <xf numFmtId="164" fontId="193" fillId="21" borderId="232" xfId="628" applyNumberFormat="1" applyFont="1" applyFill="1" applyBorder="1" applyAlignment="1">
      <alignment horizontal="right" vertical="center" wrapText="1" indent="1"/>
    </xf>
    <xf numFmtId="0" fontId="194" fillId="21" borderId="232" xfId="628" applyFont="1" applyFill="1" applyBorder="1" applyAlignment="1">
      <alignment horizontal="left" vertical="center" indent="1"/>
    </xf>
    <xf numFmtId="0" fontId="194" fillId="21" borderId="232" xfId="628" applyFont="1" applyFill="1" applyBorder="1" applyAlignment="1">
      <alignment horizontal="left" vertical="center"/>
    </xf>
    <xf numFmtId="3" fontId="193" fillId="21" borderId="233" xfId="628" applyNumberFormat="1" applyFont="1" applyFill="1" applyBorder="1" applyAlignment="1">
      <alignment horizontal="right" vertical="center" wrapText="1" indent="1"/>
    </xf>
    <xf numFmtId="3" fontId="193" fillId="22" borderId="233" xfId="628" applyNumberFormat="1" applyFont="1" applyFill="1" applyBorder="1" applyAlignment="1">
      <alignment horizontal="right" vertical="center" wrapText="1" indent="1"/>
    </xf>
    <xf numFmtId="164" fontId="193" fillId="21" borderId="233" xfId="628" applyNumberFormat="1" applyFont="1" applyFill="1" applyBorder="1" applyAlignment="1">
      <alignment horizontal="right" vertical="center" wrapText="1" indent="1"/>
    </xf>
    <xf numFmtId="0" fontId="194" fillId="21" borderId="233" xfId="628" applyFont="1" applyFill="1" applyBorder="1" applyAlignment="1">
      <alignment horizontal="left" vertical="center" indent="1"/>
    </xf>
    <xf numFmtId="0" fontId="194" fillId="21" borderId="233" xfId="628" applyFont="1" applyFill="1" applyBorder="1" applyAlignment="1">
      <alignment horizontal="left" vertical="center"/>
    </xf>
    <xf numFmtId="1" fontId="208" fillId="20" borderId="0" xfId="638" applyNumberFormat="1" applyFont="1" applyFill="1" applyAlignment="1">
      <alignment horizontal="center" vertical="center"/>
    </xf>
    <xf numFmtId="1" fontId="208" fillId="22" borderId="0" xfId="638" applyNumberFormat="1" applyFont="1" applyFill="1" applyAlignment="1">
      <alignment horizontal="center" vertical="center"/>
    </xf>
    <xf numFmtId="1" fontId="208" fillId="20" borderId="0" xfId="638" applyNumberFormat="1" applyFont="1" applyFill="1" applyAlignment="1">
      <alignment horizontal="right" vertical="center" indent="1"/>
    </xf>
    <xf numFmtId="0" fontId="65" fillId="0" borderId="0" xfId="638" applyFont="1" applyAlignment="1">
      <alignment vertical="center"/>
    </xf>
    <xf numFmtId="0" fontId="8" fillId="0" borderId="0" xfId="636" applyAlignment="1">
      <alignment vertical="center"/>
    </xf>
    <xf numFmtId="0" fontId="8" fillId="20" borderId="0" xfId="636" applyFill="1" applyAlignment="1">
      <alignment vertical="center"/>
    </xf>
    <xf numFmtId="0" fontId="209" fillId="20" borderId="0" xfId="636" applyFont="1" applyFill="1" applyAlignment="1">
      <alignment vertical="center"/>
    </xf>
    <xf numFmtId="0" fontId="196" fillId="20" borderId="0" xfId="636" applyFont="1" applyFill="1" applyAlignment="1">
      <alignment horizontal="left" vertical="center" indent="1"/>
    </xf>
    <xf numFmtId="0" fontId="209" fillId="20" borderId="0" xfId="636" applyFont="1" applyFill="1" applyAlignment="1">
      <alignment horizontal="left" vertical="center" indent="1"/>
    </xf>
    <xf numFmtId="0" fontId="210" fillId="20" borderId="0" xfId="636" applyFont="1" applyFill="1" applyAlignment="1">
      <alignment horizontal="right" vertical="center" indent="1"/>
    </xf>
    <xf numFmtId="0" fontId="8" fillId="20" borderId="0" xfId="636" applyFill="1" applyAlignment="1">
      <alignment horizontal="left" vertical="center" indent="1"/>
    </xf>
    <xf numFmtId="3" fontId="8" fillId="0" borderId="0" xfId="636" applyNumberFormat="1" applyAlignment="1">
      <alignment vertical="center"/>
    </xf>
    <xf numFmtId="0" fontId="196" fillId="21" borderId="0" xfId="628" applyFont="1" applyFill="1" applyBorder="1" applyAlignment="1">
      <alignment horizontal="left" vertical="center" indent="1"/>
    </xf>
    <xf numFmtId="3" fontId="195" fillId="21" borderId="214" xfId="628" applyNumberFormat="1" applyFont="1" applyFill="1" applyBorder="1" applyAlignment="1">
      <alignment horizontal="right" vertical="center" wrapText="1" indent="1"/>
    </xf>
    <xf numFmtId="3" fontId="195" fillId="22" borderId="214" xfId="628" applyNumberFormat="1" applyFont="1" applyFill="1" applyBorder="1" applyAlignment="1">
      <alignment horizontal="right" vertical="center" wrapText="1" indent="1"/>
    </xf>
    <xf numFmtId="0" fontId="197" fillId="21" borderId="216" xfId="628" applyFont="1" applyFill="1" applyBorder="1" applyAlignment="1">
      <alignment horizontal="center" vertical="center" wrapText="1"/>
    </xf>
    <xf numFmtId="0" fontId="197" fillId="21" borderId="235" xfId="628" applyFont="1" applyFill="1" applyBorder="1" applyAlignment="1">
      <alignment horizontal="center" vertical="center" wrapText="1"/>
    </xf>
    <xf numFmtId="0" fontId="209" fillId="20" borderId="0" xfId="628" applyFont="1" applyFill="1" applyBorder="1" applyAlignment="1">
      <alignment vertical="center"/>
    </xf>
    <xf numFmtId="0" fontId="12" fillId="0" borderId="0" xfId="638" applyFont="1" applyAlignment="1">
      <alignment horizontal="center" vertical="center"/>
    </xf>
    <xf numFmtId="0" fontId="208" fillId="0" borderId="0" xfId="638" applyFont="1" applyAlignment="1">
      <alignment vertical="center"/>
    </xf>
    <xf numFmtId="0" fontId="12" fillId="0" borderId="0" xfId="638" applyFont="1" applyAlignment="1">
      <alignment horizontal="right" vertical="center"/>
    </xf>
    <xf numFmtId="0" fontId="12" fillId="0" borderId="0" xfId="638" applyFont="1" applyFill="1" applyAlignment="1">
      <alignment horizontal="right" vertical="center"/>
    </xf>
    <xf numFmtId="3" fontId="12" fillId="0" borderId="0" xfId="638" applyNumberFormat="1" applyFont="1" applyAlignment="1">
      <alignment vertical="center"/>
    </xf>
    <xf numFmtId="0" fontId="172" fillId="0" borderId="0" xfId="369" applyFont="1" applyFill="1" applyBorder="1" applyAlignment="1">
      <alignment horizontal="center" vertical="center"/>
    </xf>
    <xf numFmtId="164" fontId="195" fillId="21" borderId="232" xfId="628" applyNumberFormat="1" applyFont="1" applyFill="1" applyBorder="1" applyAlignment="1">
      <alignment horizontal="right" vertical="center" wrapText="1" indent="1"/>
    </xf>
    <xf numFmtId="3" fontId="195" fillId="22" borderId="232" xfId="628" applyNumberFormat="1" applyFont="1" applyFill="1" applyBorder="1" applyAlignment="1">
      <alignment horizontal="right" vertical="center" wrapText="1" indent="1"/>
    </xf>
    <xf numFmtId="3" fontId="195" fillId="21" borderId="232" xfId="628" applyNumberFormat="1" applyFont="1" applyFill="1" applyBorder="1" applyAlignment="1">
      <alignment horizontal="right" vertical="center" wrapText="1" indent="1"/>
    </xf>
    <xf numFmtId="164" fontId="196" fillId="21" borderId="232" xfId="628" applyNumberFormat="1" applyFont="1" applyFill="1" applyBorder="1" applyAlignment="1">
      <alignment horizontal="left" vertical="center" wrapText="1"/>
    </xf>
    <xf numFmtId="0" fontId="196" fillId="21" borderId="232" xfId="628" applyFont="1" applyFill="1" applyBorder="1" applyAlignment="1">
      <alignment horizontal="left" vertical="center" indent="1"/>
    </xf>
    <xf numFmtId="164" fontId="196" fillId="21" borderId="228" xfId="628" applyNumberFormat="1" applyFont="1" applyFill="1" applyBorder="1" applyAlignment="1">
      <alignment horizontal="left" vertical="center" wrapText="1"/>
    </xf>
    <xf numFmtId="0" fontId="8" fillId="0" borderId="0" xfId="639" applyAlignment="1">
      <alignment vertical="center"/>
    </xf>
    <xf numFmtId="0" fontId="94" fillId="0" borderId="0" xfId="639" applyFont="1" applyAlignment="1">
      <alignment vertical="center"/>
    </xf>
    <xf numFmtId="0" fontId="197" fillId="21" borderId="221" xfId="628" applyFont="1" applyFill="1" applyBorder="1" applyAlignment="1">
      <alignment horizontal="center" vertical="center" wrapText="1"/>
    </xf>
    <xf numFmtId="0" fontId="8" fillId="0" borderId="0" xfId="639" applyBorder="1" applyAlignment="1">
      <alignment vertical="center"/>
    </xf>
    <xf numFmtId="0" fontId="12" fillId="0" borderId="0" xfId="635" applyFont="1" applyAlignment="1">
      <alignment vertical="center"/>
    </xf>
    <xf numFmtId="0" fontId="12" fillId="0" borderId="0" xfId="635" applyFont="1" applyFill="1" applyAlignment="1">
      <alignment vertical="center"/>
    </xf>
    <xf numFmtId="0" fontId="1" fillId="0" borderId="0" xfId="630"/>
    <xf numFmtId="164" fontId="12" fillId="0" borderId="0" xfId="635" applyNumberFormat="1" applyFont="1" applyAlignment="1">
      <alignment vertical="center"/>
    </xf>
    <xf numFmtId="49" fontId="212" fillId="0" borderId="0" xfId="630" applyNumberFormat="1" applyFont="1"/>
    <xf numFmtId="0" fontId="208" fillId="0" borderId="0" xfId="635" applyFont="1" applyFill="1" applyBorder="1" applyAlignment="1">
      <alignment vertical="center"/>
    </xf>
    <xf numFmtId="0" fontId="208" fillId="0" borderId="0" xfId="635" applyFont="1" applyFill="1" applyBorder="1" applyAlignment="1">
      <alignment horizontal="center" vertical="center"/>
    </xf>
    <xf numFmtId="0" fontId="208" fillId="0" borderId="0" xfId="635" applyFont="1" applyAlignment="1">
      <alignment vertical="center"/>
    </xf>
    <xf numFmtId="0" fontId="208" fillId="0" borderId="0" xfId="635" applyFont="1" applyAlignment="1">
      <alignment horizontal="center" vertical="center"/>
    </xf>
    <xf numFmtId="0" fontId="12" fillId="0" borderId="0" xfId="369" applyFont="1" applyAlignment="1">
      <alignment horizontal="centerContinuous" vertical="center"/>
    </xf>
    <xf numFmtId="49" fontId="208" fillId="0" borderId="0" xfId="635" applyNumberFormat="1" applyFont="1" applyAlignment="1">
      <alignment vertical="center"/>
    </xf>
    <xf numFmtId="0" fontId="213" fillId="0" borderId="0" xfId="635" applyFont="1" applyAlignment="1">
      <alignment vertical="center"/>
    </xf>
    <xf numFmtId="0" fontId="52" fillId="0" borderId="0" xfId="625" applyFont="1" applyAlignment="1">
      <alignment horizontal="center" vertical="center"/>
    </xf>
    <xf numFmtId="0" fontId="120" fillId="0" borderId="0" xfId="0" applyFont="1" applyAlignment="1">
      <alignment vertical="center"/>
    </xf>
    <xf numFmtId="164" fontId="29" fillId="0" borderId="166" xfId="591" applyNumberFormat="1" applyFont="1" applyBorder="1" applyAlignment="1">
      <alignment horizontal="right" indent="3"/>
    </xf>
    <xf numFmtId="164" fontId="29" fillId="0" borderId="123" xfId="591" applyNumberFormat="1" applyFont="1" applyBorder="1" applyAlignment="1">
      <alignment horizontal="right" indent="3"/>
    </xf>
    <xf numFmtId="164" fontId="29" fillId="0" borderId="86" xfId="591" applyNumberFormat="1" applyFont="1" applyBorder="1" applyAlignment="1">
      <alignment horizontal="right" indent="3"/>
    </xf>
    <xf numFmtId="164" fontId="29" fillId="0" borderId="59" xfId="591" applyNumberFormat="1" applyFont="1" applyBorder="1" applyAlignment="1">
      <alignment horizontal="right" indent="3"/>
    </xf>
    <xf numFmtId="164" fontId="29" fillId="0" borderId="83" xfId="591" applyNumberFormat="1" applyFont="1" applyBorder="1" applyAlignment="1">
      <alignment horizontal="right" indent="3"/>
    </xf>
    <xf numFmtId="164" fontId="29" fillId="0" borderId="104" xfId="591" applyNumberFormat="1" applyFont="1" applyBorder="1" applyAlignment="1">
      <alignment horizontal="right" indent="3"/>
    </xf>
    <xf numFmtId="164" fontId="29" fillId="0" borderId="149" xfId="591" applyNumberFormat="1" applyFont="1" applyBorder="1" applyAlignment="1">
      <alignment horizontal="right" indent="3"/>
    </xf>
    <xf numFmtId="49" fontId="29" fillId="0" borderId="122" xfId="591" applyNumberFormat="1" applyFont="1" applyBorder="1" applyAlignment="1">
      <alignment horizontal="right" indent="3"/>
    </xf>
    <xf numFmtId="165" fontId="29" fillId="0" borderId="149" xfId="591" applyNumberFormat="1" applyFont="1" applyBorder="1" applyAlignment="1">
      <alignment horizontal="right" indent="3"/>
    </xf>
    <xf numFmtId="49" fontId="29" fillId="0" borderId="35" xfId="591" applyNumberFormat="1" applyFont="1" applyBorder="1" applyAlignment="1">
      <alignment horizontal="right" indent="3"/>
    </xf>
    <xf numFmtId="165" fontId="29" fillId="0" borderId="53" xfId="591" applyNumberFormat="1" applyFont="1" applyBorder="1" applyAlignment="1">
      <alignment horizontal="right" indent="3"/>
    </xf>
    <xf numFmtId="165" fontId="29" fillId="0" borderId="64" xfId="591" applyNumberFormat="1" applyFont="1" applyBorder="1" applyAlignment="1">
      <alignment horizontal="right" indent="3"/>
    </xf>
    <xf numFmtId="165" fontId="29" fillId="0" borderId="35" xfId="591" applyNumberFormat="1" applyFont="1" applyBorder="1" applyAlignment="1" applyProtection="1">
      <alignment horizontal="right" indent="3"/>
      <protection locked="0"/>
    </xf>
    <xf numFmtId="49" fontId="29" fillId="0" borderId="116" xfId="591" applyNumberFormat="1" applyFont="1" applyBorder="1" applyAlignment="1">
      <alignment horizontal="right" indent="3"/>
    </xf>
    <xf numFmtId="165" fontId="29" fillId="0" borderId="59" xfId="591" applyNumberFormat="1" applyFont="1" applyBorder="1" applyAlignment="1">
      <alignment horizontal="right" indent="3"/>
    </xf>
    <xf numFmtId="165" fontId="29" fillId="0" borderId="70" xfId="591" applyNumberFormat="1" applyFont="1" applyBorder="1" applyAlignment="1">
      <alignment horizontal="right" indent="3"/>
    </xf>
    <xf numFmtId="165" fontId="29" fillId="0" borderId="104" xfId="591" applyNumberFormat="1" applyFont="1" applyBorder="1" applyAlignment="1">
      <alignment horizontal="right" indent="3"/>
    </xf>
    <xf numFmtId="0" fontId="12" fillId="0" borderId="0" xfId="641" applyFont="1"/>
    <xf numFmtId="0" fontId="22" fillId="0" borderId="0" xfId="641" applyFont="1"/>
    <xf numFmtId="164" fontId="22" fillId="0" borderId="9" xfId="611" applyNumberFormat="1" applyFont="1" applyBorder="1" applyAlignment="1">
      <alignment horizontal="center" vertical="center"/>
    </xf>
    <xf numFmtId="164" fontId="22" fillId="0" borderId="81" xfId="611" applyNumberFormat="1" applyFont="1" applyBorder="1" applyAlignment="1">
      <alignment horizontal="center" vertical="center"/>
    </xf>
    <xf numFmtId="3" fontId="22" fillId="0" borderId="7" xfId="611" applyNumberFormat="1" applyFont="1" applyBorder="1" applyAlignment="1">
      <alignment horizontal="center" vertical="center"/>
    </xf>
    <xf numFmtId="3" fontId="22" fillId="0" borderId="21" xfId="611" applyNumberFormat="1" applyFont="1" applyBorder="1" applyAlignment="1">
      <alignment horizontal="center" vertical="center"/>
    </xf>
    <xf numFmtId="164" fontId="22" fillId="0" borderId="9" xfId="611" applyNumberFormat="1" applyFont="1" applyBorder="1" applyAlignment="1">
      <alignment horizontal="right" vertical="center" indent="1"/>
    </xf>
    <xf numFmtId="164" fontId="22" fillId="0" borderId="41" xfId="611" applyNumberFormat="1" applyFont="1" applyBorder="1" applyAlignment="1">
      <alignment horizontal="center" vertical="center"/>
    </xf>
    <xf numFmtId="3" fontId="22" fillId="0" borderId="41" xfId="611" applyNumberFormat="1" applyFont="1" applyBorder="1" applyAlignment="1">
      <alignment horizontal="center" vertical="center"/>
    </xf>
    <xf numFmtId="164" fontId="22" fillId="0" borderId="81" xfId="611" applyNumberFormat="1" applyFont="1" applyBorder="1" applyAlignment="1">
      <alignment horizontal="right" vertical="center" indent="1"/>
    </xf>
    <xf numFmtId="3" fontId="22" fillId="0" borderId="198" xfId="611" applyNumberFormat="1" applyFont="1" applyBorder="1" applyAlignment="1">
      <alignment horizontal="center" vertical="center"/>
    </xf>
    <xf numFmtId="49" fontId="82" fillId="0" borderId="6" xfId="611" applyNumberFormat="1" applyFont="1" applyBorder="1" applyAlignment="1">
      <alignment horizontal="left" vertical="center"/>
    </xf>
    <xf numFmtId="164" fontId="22" fillId="0" borderId="15" xfId="611" applyNumberFormat="1" applyFont="1" applyBorder="1" applyAlignment="1">
      <alignment horizontal="center" vertical="center"/>
    </xf>
    <xf numFmtId="164" fontId="22" fillId="0" borderId="39" xfId="611" applyNumberFormat="1" applyFont="1" applyBorder="1" applyAlignment="1">
      <alignment horizontal="center" vertical="center"/>
    </xf>
    <xf numFmtId="3" fontId="22" fillId="0" borderId="39" xfId="611" applyNumberFormat="1" applyFont="1" applyBorder="1" applyAlignment="1">
      <alignment horizontal="center" vertical="center"/>
    </xf>
    <xf numFmtId="3" fontId="22" fillId="0" borderId="16" xfId="611" applyNumberFormat="1" applyFont="1" applyBorder="1" applyAlignment="1">
      <alignment horizontal="center" vertical="center"/>
    </xf>
    <xf numFmtId="164" fontId="22" fillId="0" borderId="15" xfId="611" applyNumberFormat="1" applyFont="1" applyBorder="1" applyAlignment="1">
      <alignment horizontal="right" vertical="center" indent="1"/>
    </xf>
    <xf numFmtId="164" fontId="22" fillId="0" borderId="35" xfId="611" applyNumberFormat="1" applyFont="1" applyBorder="1" applyAlignment="1">
      <alignment horizontal="center" vertical="center"/>
    </xf>
    <xf numFmtId="164" fontId="22" fillId="0" borderId="35" xfId="611" applyNumberFormat="1" applyFont="1" applyBorder="1" applyAlignment="1">
      <alignment horizontal="right" vertical="center" indent="1"/>
    </xf>
    <xf numFmtId="3" fontId="22" fillId="0" borderId="17" xfId="611" applyNumberFormat="1" applyFont="1" applyBorder="1" applyAlignment="1">
      <alignment horizontal="center" vertical="center"/>
    </xf>
    <xf numFmtId="3" fontId="22" fillId="0" borderId="37" xfId="611" applyNumberFormat="1" applyFont="1" applyBorder="1" applyAlignment="1">
      <alignment horizontal="center" vertical="center"/>
    </xf>
    <xf numFmtId="49" fontId="82" fillId="0" borderId="34" xfId="611" applyNumberFormat="1" applyFont="1" applyBorder="1" applyAlignment="1">
      <alignment horizontal="left" vertical="center"/>
    </xf>
    <xf numFmtId="164" fontId="22" fillId="0" borderId="11" xfId="611" applyNumberFormat="1" applyFont="1" applyBorder="1" applyAlignment="1">
      <alignment horizontal="center" vertical="center"/>
    </xf>
    <xf numFmtId="164" fontId="22" fillId="0" borderId="238" xfId="611" applyNumberFormat="1" applyFont="1" applyBorder="1" applyAlignment="1">
      <alignment horizontal="center" vertical="center"/>
    </xf>
    <xf numFmtId="3" fontId="22" fillId="0" borderId="238" xfId="611" applyNumberFormat="1" applyFont="1" applyBorder="1" applyAlignment="1">
      <alignment horizontal="center" vertical="center"/>
    </xf>
    <xf numFmtId="3" fontId="22" fillId="0" borderId="12" xfId="611" applyNumberFormat="1" applyFont="1" applyBorder="1" applyAlignment="1">
      <alignment horizontal="center" vertical="center"/>
    </xf>
    <xf numFmtId="164" fontId="22" fillId="0" borderId="11" xfId="611" applyNumberFormat="1" applyFont="1" applyBorder="1" applyAlignment="1">
      <alignment horizontal="right" vertical="center" indent="1"/>
    </xf>
    <xf numFmtId="0" fontId="118" fillId="0" borderId="9" xfId="642" applyFont="1" applyBorder="1" applyAlignment="1">
      <alignment horizontal="center" vertical="center"/>
    </xf>
    <xf numFmtId="0" fontId="118" fillId="0" borderId="41" xfId="642" applyFont="1" applyBorder="1" applyAlignment="1">
      <alignment horizontal="center" vertical="center"/>
    </xf>
    <xf numFmtId="0" fontId="143" fillId="0" borderId="90" xfId="642" applyFont="1" applyBorder="1" applyAlignment="1">
      <alignment horizontal="center" vertical="center"/>
    </xf>
    <xf numFmtId="0" fontId="143" fillId="0" borderId="30" xfId="642" applyFont="1" applyBorder="1" applyAlignment="1">
      <alignment horizontal="center" vertical="center"/>
    </xf>
    <xf numFmtId="49" fontId="118" fillId="0" borderId="15" xfId="642" applyNumberFormat="1" applyFont="1" applyBorder="1" applyAlignment="1">
      <alignment horizontal="center" vertical="center"/>
    </xf>
    <xf numFmtId="49" fontId="118" fillId="0" borderId="31" xfId="642" applyNumberFormat="1" applyFont="1" applyBorder="1" applyAlignment="1">
      <alignment horizontal="center" vertical="center"/>
    </xf>
    <xf numFmtId="49" fontId="118" fillId="0" borderId="0" xfId="642" applyNumberFormat="1" applyFont="1" applyBorder="1" applyAlignment="1">
      <alignment horizontal="center" vertical="center"/>
    </xf>
    <xf numFmtId="0" fontId="52" fillId="0" borderId="0" xfId="641" applyFont="1"/>
    <xf numFmtId="0" fontId="22" fillId="0" borderId="0" xfId="641" applyFont="1" applyAlignment="1">
      <alignment horizontal="right"/>
    </xf>
    <xf numFmtId="49" fontId="82" fillId="0" borderId="6" xfId="613" applyNumberFormat="1" applyFont="1" applyBorder="1" applyAlignment="1">
      <alignment horizontal="left" vertical="center" indent="1"/>
    </xf>
    <xf numFmtId="49" fontId="82" fillId="0" borderId="197" xfId="613" applyNumberFormat="1" applyFont="1" applyBorder="1" applyAlignment="1">
      <alignment horizontal="left" vertical="center" indent="1"/>
    </xf>
    <xf numFmtId="49" fontId="143" fillId="0" borderId="9" xfId="613" applyNumberFormat="1" applyFont="1" applyBorder="1" applyAlignment="1">
      <alignment horizontal="center" vertical="center" wrapText="1"/>
    </xf>
    <xf numFmtId="49" fontId="143" fillId="0" borderId="41" xfId="613" applyNumberFormat="1" applyFont="1" applyBorder="1" applyAlignment="1">
      <alignment horizontal="center" vertical="center" wrapText="1"/>
    </xf>
    <xf numFmtId="49" fontId="118" fillId="0" borderId="77" xfId="613" applyNumberFormat="1" applyFont="1" applyBorder="1" applyAlignment="1">
      <alignment horizontal="center" vertical="center"/>
    </xf>
    <xf numFmtId="49" fontId="118" fillId="0" borderId="7" xfId="613" applyNumberFormat="1" applyFont="1" applyBorder="1" applyAlignment="1">
      <alignment horizontal="center" vertical="center"/>
    </xf>
    <xf numFmtId="49" fontId="118" fillId="0" borderId="31" xfId="613" applyNumberFormat="1" applyFont="1" applyBorder="1" applyAlignment="1">
      <alignment horizontal="center" vertical="center"/>
    </xf>
    <xf numFmtId="49" fontId="118" fillId="0" borderId="0" xfId="613" applyNumberFormat="1" applyFont="1" applyBorder="1" applyAlignment="1">
      <alignment horizontal="center" vertical="center"/>
    </xf>
    <xf numFmtId="49" fontId="143" fillId="0" borderId="31" xfId="613" applyNumberFormat="1" applyFont="1" applyBorder="1" applyAlignment="1">
      <alignment horizontal="center" vertical="center"/>
    </xf>
    <xf numFmtId="49" fontId="143" fillId="0" borderId="0" xfId="613" applyNumberFormat="1" applyFont="1" applyBorder="1" applyAlignment="1">
      <alignment horizontal="center" vertical="center"/>
    </xf>
    <xf numFmtId="49" fontId="143" fillId="0" borderId="199" xfId="613" applyNumberFormat="1" applyFont="1" applyBorder="1" applyAlignment="1">
      <alignment horizontal="center" vertical="center"/>
    </xf>
    <xf numFmtId="49" fontId="143" fillId="0" borderId="2" xfId="613" applyNumberFormat="1" applyFont="1" applyBorder="1" applyAlignment="1">
      <alignment horizontal="center" vertical="center"/>
    </xf>
    <xf numFmtId="49" fontId="22" fillId="0" borderId="7" xfId="613" applyNumberFormat="1" applyFont="1" applyBorder="1" applyAlignment="1">
      <alignment vertical="center"/>
    </xf>
    <xf numFmtId="49" fontId="22" fillId="0" borderId="29" xfId="613" applyNumberFormat="1" applyFont="1" applyBorder="1" applyAlignment="1">
      <alignment horizontal="left" vertical="center" indent="1"/>
    </xf>
    <xf numFmtId="49" fontId="22" fillId="0" borderId="0" xfId="613" applyNumberFormat="1" applyFont="1" applyBorder="1" applyAlignment="1">
      <alignment vertical="center"/>
    </xf>
    <xf numFmtId="49" fontId="22" fillId="0" borderId="99" xfId="613" applyNumberFormat="1" applyFont="1" applyBorder="1" applyAlignment="1">
      <alignment horizontal="left" vertical="center" indent="1"/>
    </xf>
    <xf numFmtId="49" fontId="22" fillId="0" borderId="99" xfId="613" applyNumberFormat="1" applyFont="1" applyBorder="1" applyAlignment="1">
      <alignment horizontal="left" vertical="center" indent="2"/>
    </xf>
    <xf numFmtId="49" fontId="82" fillId="0" borderId="0" xfId="613" applyNumberFormat="1" applyFont="1" applyBorder="1" applyAlignment="1">
      <alignment vertical="center"/>
    </xf>
    <xf numFmtId="49" fontId="82" fillId="0" borderId="99" xfId="613" applyNumberFormat="1" applyFont="1" applyBorder="1" applyAlignment="1">
      <alignment horizontal="left" vertical="center" indent="1"/>
    </xf>
    <xf numFmtId="3" fontId="22" fillId="0" borderId="210" xfId="621" applyNumberFormat="1" applyFont="1" applyBorder="1" applyAlignment="1">
      <alignment horizontal="right" vertical="center" indent="3"/>
    </xf>
    <xf numFmtId="49" fontId="82" fillId="0" borderId="2" xfId="613" applyNumberFormat="1" applyFont="1" applyBorder="1" applyAlignment="1">
      <alignment vertical="center"/>
    </xf>
    <xf numFmtId="49" fontId="82" fillId="0" borderId="26" xfId="613" applyNumberFormat="1" applyFont="1" applyBorder="1" applyAlignment="1">
      <alignment horizontal="left" vertical="center" indent="1"/>
    </xf>
    <xf numFmtId="49" fontId="118" fillId="0" borderId="174" xfId="613" applyNumberFormat="1" applyFont="1" applyBorder="1" applyAlignment="1">
      <alignment horizontal="center" vertical="center"/>
    </xf>
    <xf numFmtId="49" fontId="143" fillId="0" borderId="77" xfId="613" applyNumberFormat="1" applyFont="1" applyBorder="1" applyAlignment="1">
      <alignment horizontal="center" vertical="center"/>
    </xf>
    <xf numFmtId="49" fontId="143" fillId="0" borderId="29" xfId="613" applyNumberFormat="1" applyFont="1" applyBorder="1" applyAlignment="1">
      <alignment horizontal="center" vertical="center"/>
    </xf>
    <xf numFmtId="49" fontId="118" fillId="0" borderId="85" xfId="613" applyNumberFormat="1" applyFont="1" applyBorder="1" applyAlignment="1">
      <alignment horizontal="center" vertical="center"/>
    </xf>
    <xf numFmtId="49" fontId="143" fillId="0" borderId="85" xfId="613" applyNumberFormat="1" applyFont="1" applyBorder="1" applyAlignment="1">
      <alignment horizontal="center" vertical="center"/>
    </xf>
    <xf numFmtId="49" fontId="143" fillId="0" borderId="114" xfId="613" applyNumberFormat="1" applyFont="1" applyBorder="1" applyAlignment="1">
      <alignment horizontal="center" vertical="center"/>
    </xf>
    <xf numFmtId="164" fontId="112" fillId="0" borderId="9" xfId="625" applyNumberFormat="1" applyFont="1" applyFill="1" applyBorder="1" applyAlignment="1">
      <alignment horizontal="right" vertical="center" indent="1"/>
    </xf>
    <xf numFmtId="49" fontId="110" fillId="0" borderId="20" xfId="616" applyNumberFormat="1" applyFont="1" applyBorder="1" applyAlignment="1">
      <alignment vertical="center" wrapText="1"/>
    </xf>
    <xf numFmtId="49" fontId="110" fillId="0" borderId="201" xfId="616" applyNumberFormat="1" applyFont="1" applyBorder="1" applyAlignment="1">
      <alignment vertical="center" wrapText="1"/>
    </xf>
    <xf numFmtId="164" fontId="112" fillId="0" borderId="15" xfId="625" applyNumberFormat="1" applyFont="1" applyFill="1" applyBorder="1" applyAlignment="1">
      <alignment horizontal="right" vertical="center" indent="1"/>
    </xf>
    <xf numFmtId="49" fontId="110" fillId="0" borderId="14" xfId="616" applyNumberFormat="1" applyFont="1" applyBorder="1" applyAlignment="1">
      <alignment vertical="center" wrapText="1"/>
    </xf>
    <xf numFmtId="49" fontId="110" fillId="0" borderId="106" xfId="616" applyNumberFormat="1" applyFont="1" applyBorder="1" applyAlignment="1">
      <alignment vertical="center" wrapText="1"/>
    </xf>
    <xf numFmtId="49" fontId="22" fillId="0" borderId="106" xfId="616" applyNumberFormat="1" applyFont="1" applyBorder="1" applyAlignment="1">
      <alignment vertical="center" wrapText="1"/>
    </xf>
    <xf numFmtId="164" fontId="112" fillId="0" borderId="202" xfId="625" applyNumberFormat="1" applyFont="1" applyFill="1" applyBorder="1" applyAlignment="1">
      <alignment horizontal="right" vertical="center" indent="1"/>
    </xf>
    <xf numFmtId="49" fontId="22" fillId="0" borderId="14" xfId="616" applyNumberFormat="1" applyFont="1" applyBorder="1" applyAlignment="1">
      <alignment vertical="center"/>
    </xf>
    <xf numFmtId="49" fontId="22" fillId="0" borderId="106" xfId="616" applyNumberFormat="1" applyFont="1" applyBorder="1" applyAlignment="1">
      <alignment vertical="center"/>
    </xf>
    <xf numFmtId="164" fontId="112" fillId="0" borderId="193" xfId="625" applyNumberFormat="1" applyFont="1" applyFill="1" applyBorder="1" applyAlignment="1">
      <alignment horizontal="right" vertical="center" indent="1"/>
    </xf>
    <xf numFmtId="164" fontId="174" fillId="0" borderId="11" xfId="625" applyNumberFormat="1" applyFont="1" applyFill="1" applyBorder="1" applyAlignment="1">
      <alignment horizontal="right" vertical="center" indent="1"/>
    </xf>
    <xf numFmtId="49" fontId="118" fillId="0" borderId="32" xfId="616" applyNumberFormat="1" applyFont="1" applyBorder="1" applyAlignment="1">
      <alignment horizontal="center" vertical="center" wrapText="1"/>
    </xf>
    <xf numFmtId="49" fontId="118" fillId="0" borderId="81" xfId="616" applyNumberFormat="1" applyFont="1" applyBorder="1" applyAlignment="1">
      <alignment horizontal="center" vertical="center" wrapText="1"/>
    </xf>
    <xf numFmtId="49" fontId="118" fillId="0" borderId="113" xfId="616" applyNumberFormat="1" applyFont="1" applyBorder="1" applyAlignment="1">
      <alignment horizontal="center" vertical="center" wrapText="1"/>
    </xf>
    <xf numFmtId="49" fontId="118" fillId="0" borderId="112" xfId="616" applyNumberFormat="1" applyFont="1" applyBorder="1" applyAlignment="1">
      <alignment horizontal="center" vertical="center" wrapText="1"/>
    </xf>
    <xf numFmtId="49" fontId="143" fillId="0" borderId="115" xfId="616" applyNumberFormat="1" applyFont="1" applyBorder="1" applyAlignment="1">
      <alignment horizontal="center" vertical="center" wrapText="1"/>
    </xf>
    <xf numFmtId="164" fontId="143" fillId="0" borderId="24" xfId="621" applyNumberFormat="1" applyFont="1" applyBorder="1" applyAlignment="1">
      <alignment horizontal="right" vertical="center" indent="2"/>
    </xf>
    <xf numFmtId="3" fontId="143" fillId="0" borderId="204" xfId="615" applyNumberFormat="1" applyFont="1" applyFill="1" applyBorder="1" applyAlignment="1">
      <alignment horizontal="center" vertical="center"/>
    </xf>
    <xf numFmtId="3" fontId="143" fillId="0" borderId="118" xfId="615" applyNumberFormat="1" applyFont="1" applyFill="1" applyBorder="1" applyAlignment="1">
      <alignment horizontal="center" vertical="center"/>
    </xf>
    <xf numFmtId="49" fontId="143" fillId="0" borderId="22" xfId="619" applyNumberFormat="1" applyFont="1" applyBorder="1" applyAlignment="1">
      <alignment horizontal="left" vertical="center" indent="1"/>
    </xf>
    <xf numFmtId="164" fontId="22" fillId="0" borderId="116" xfId="621" applyNumberFormat="1" applyFont="1" applyBorder="1" applyAlignment="1">
      <alignment horizontal="right" vertical="center" indent="2"/>
    </xf>
    <xf numFmtId="3" fontId="22" fillId="0" borderId="85" xfId="615" applyNumberFormat="1" applyFont="1" applyFill="1" applyBorder="1" applyAlignment="1">
      <alignment horizontal="center" vertical="center"/>
    </xf>
    <xf numFmtId="3" fontId="22" fillId="0" borderId="115" xfId="615" applyNumberFormat="1" applyFont="1" applyFill="1" applyBorder="1" applyAlignment="1">
      <alignment horizontal="center" vertical="center"/>
    </xf>
    <xf numFmtId="49" fontId="82" fillId="0" borderId="203" xfId="619" applyNumberFormat="1" applyFont="1" applyBorder="1" applyAlignment="1">
      <alignment horizontal="right" vertical="center" indent="1"/>
    </xf>
    <xf numFmtId="164" fontId="22" fillId="0" borderId="35" xfId="621" applyNumberFormat="1" applyFont="1" applyBorder="1" applyAlignment="1">
      <alignment horizontal="right" vertical="center" indent="2"/>
    </xf>
    <xf numFmtId="3" fontId="22" fillId="0" borderId="39" xfId="615" applyNumberFormat="1" applyFont="1" applyFill="1" applyBorder="1" applyAlignment="1">
      <alignment horizontal="center" vertical="center"/>
    </xf>
    <xf numFmtId="3" fontId="22" fillId="0" borderId="40" xfId="615" applyNumberFormat="1" applyFont="1" applyFill="1" applyBorder="1" applyAlignment="1">
      <alignment horizontal="center" vertical="center"/>
    </xf>
    <xf numFmtId="49" fontId="82" fillId="0" borderId="13" xfId="619" applyNumberFormat="1" applyFont="1" applyBorder="1" applyAlignment="1">
      <alignment horizontal="right" vertical="center" indent="1"/>
    </xf>
    <xf numFmtId="3" fontId="22" fillId="0" borderId="36" xfId="615" applyNumberFormat="1" applyFont="1" applyFill="1" applyBorder="1" applyAlignment="1">
      <alignment horizontal="center" vertical="center"/>
    </xf>
    <xf numFmtId="3" fontId="22" fillId="0" borderId="37" xfId="615" applyNumberFormat="1" applyFont="1" applyFill="1" applyBorder="1" applyAlignment="1">
      <alignment horizontal="center" vertical="center"/>
    </xf>
    <xf numFmtId="49" fontId="82" fillId="0" borderId="1" xfId="619" applyNumberFormat="1" applyFont="1" applyBorder="1" applyAlignment="1">
      <alignment horizontal="right" vertical="center" indent="1"/>
    </xf>
    <xf numFmtId="49" fontId="118" fillId="0" borderId="9" xfId="616" applyNumberFormat="1" applyFont="1" applyBorder="1" applyAlignment="1">
      <alignment horizontal="center" vertical="center" wrapText="1"/>
    </xf>
    <xf numFmtId="49" fontId="118" fillId="0" borderId="41" xfId="616" applyNumberFormat="1" applyFont="1" applyBorder="1" applyAlignment="1">
      <alignment horizontal="center" vertical="center" wrapText="1"/>
    </xf>
    <xf numFmtId="49" fontId="118" fillId="0" borderId="41" xfId="619" applyNumberFormat="1" applyFont="1" applyBorder="1" applyAlignment="1">
      <alignment horizontal="center" vertical="center"/>
    </xf>
    <xf numFmtId="49" fontId="118" fillId="0" borderId="30" xfId="619" applyNumberFormat="1" applyFont="1" applyBorder="1" applyAlignment="1">
      <alignment horizontal="center" vertical="center"/>
    </xf>
    <xf numFmtId="49" fontId="118" fillId="0" borderId="129" xfId="619" applyNumberFormat="1" applyFont="1" applyBorder="1" applyAlignment="1">
      <alignment horizontal="center" vertical="center" wrapText="1"/>
    </xf>
    <xf numFmtId="49" fontId="118" fillId="0" borderId="41" xfId="619" applyNumberFormat="1" applyFont="1" applyBorder="1" applyAlignment="1">
      <alignment horizontal="center" vertical="center" wrapText="1"/>
    </xf>
    <xf numFmtId="49" fontId="118" fillId="0" borderId="21" xfId="619" applyNumberFormat="1" applyFont="1" applyBorder="1" applyAlignment="1">
      <alignment horizontal="center" vertical="center" wrapText="1"/>
    </xf>
    <xf numFmtId="49" fontId="118" fillId="0" borderId="20" xfId="619" applyNumberFormat="1" applyFont="1" applyBorder="1" applyAlignment="1">
      <alignment horizontal="center" vertical="center" wrapText="1"/>
    </xf>
    <xf numFmtId="49" fontId="143" fillId="0" borderId="39" xfId="619" applyNumberFormat="1" applyFont="1" applyBorder="1" applyAlignment="1">
      <alignment horizontal="center" vertical="center" wrapText="1"/>
    </xf>
    <xf numFmtId="49" fontId="143" fillId="0" borderId="40" xfId="619" applyNumberFormat="1" applyFont="1" applyBorder="1" applyAlignment="1">
      <alignment horizontal="center" vertical="center" wrapText="1"/>
    </xf>
    <xf numFmtId="180" fontId="22" fillId="0" borderId="0" xfId="622" applyNumberFormat="1" applyFont="1" applyBorder="1" applyAlignment="1">
      <alignment horizontal="left" vertical="center"/>
    </xf>
    <xf numFmtId="179" fontId="22" fillId="0" borderId="0" xfId="622" applyNumberFormat="1" applyFont="1" applyBorder="1" applyAlignment="1">
      <alignment horizontal="left" vertical="center"/>
    </xf>
    <xf numFmtId="164" fontId="143" fillId="0" borderId="22" xfId="622" applyNumberFormat="1" applyFont="1" applyBorder="1" applyAlignment="1">
      <alignment horizontal="right" vertical="center" indent="4"/>
    </xf>
    <xf numFmtId="164" fontId="143" fillId="0" borderId="24" xfId="622" applyNumberFormat="1" applyFont="1" applyBorder="1" applyAlignment="1">
      <alignment horizontal="right" vertical="center" indent="3"/>
    </xf>
    <xf numFmtId="164" fontId="143" fillId="0" borderId="119" xfId="622" applyNumberFormat="1" applyFont="1" applyBorder="1" applyAlignment="1">
      <alignment horizontal="right" vertical="center" indent="3"/>
    </xf>
    <xf numFmtId="164" fontId="143" fillId="0" borderId="117" xfId="622" applyNumberFormat="1" applyFont="1" applyBorder="1" applyAlignment="1">
      <alignment horizontal="right" vertical="center" indent="2"/>
    </xf>
    <xf numFmtId="164" fontId="143" fillId="0" borderId="24" xfId="622" applyNumberFormat="1" applyFont="1" applyBorder="1" applyAlignment="1">
      <alignment horizontal="right" vertical="center" indent="2"/>
    </xf>
    <xf numFmtId="164" fontId="143" fillId="0" borderId="204" xfId="622" applyNumberFormat="1" applyFont="1" applyBorder="1" applyAlignment="1">
      <alignment horizontal="right" vertical="center" indent="2"/>
    </xf>
    <xf numFmtId="3" fontId="143" fillId="0" borderId="25" xfId="622" applyNumberFormat="1" applyFont="1" applyBorder="1" applyAlignment="1">
      <alignment horizontal="center" vertical="center"/>
    </xf>
    <xf numFmtId="3" fontId="143" fillId="0" borderId="118" xfId="622" applyNumberFormat="1" applyFont="1" applyBorder="1" applyAlignment="1">
      <alignment horizontal="center" vertical="center"/>
    </xf>
    <xf numFmtId="49" fontId="143" fillId="0" borderId="6" xfId="619" applyNumberFormat="1" applyFont="1" applyBorder="1" applyAlignment="1">
      <alignment horizontal="left" vertical="center" indent="1"/>
    </xf>
    <xf numFmtId="164" fontId="22" fillId="0" borderId="19" xfId="622" applyNumberFormat="1" applyFont="1" applyBorder="1" applyAlignment="1">
      <alignment horizontal="right" vertical="center" indent="4"/>
    </xf>
    <xf numFmtId="164" fontId="22" fillId="0" borderId="113" xfId="622" applyNumberFormat="1" applyFont="1" applyBorder="1" applyAlignment="1">
      <alignment horizontal="right" vertical="center" indent="3"/>
    </xf>
    <xf numFmtId="164" fontId="22" fillId="0" borderId="112" xfId="622" applyNumberFormat="1" applyFont="1" applyBorder="1" applyAlignment="1">
      <alignment horizontal="right" vertical="center" indent="3"/>
    </xf>
    <xf numFmtId="164" fontId="22" fillId="0" borderId="201" xfId="622" applyNumberFormat="1" applyFont="1" applyBorder="1" applyAlignment="1">
      <alignment horizontal="right" vertical="center" indent="2"/>
    </xf>
    <xf numFmtId="164" fontId="22" fillId="0" borderId="9" xfId="622" applyNumberFormat="1" applyFont="1" applyBorder="1" applyAlignment="1">
      <alignment horizontal="right" vertical="center" indent="2"/>
    </xf>
    <xf numFmtId="164" fontId="22" fillId="0" borderId="36" xfId="622" applyNumberFormat="1" applyFont="1" applyBorder="1" applyAlignment="1">
      <alignment horizontal="right" vertical="center" indent="2"/>
    </xf>
    <xf numFmtId="3" fontId="22" fillId="0" borderId="21" xfId="622" applyNumberFormat="1" applyFont="1" applyBorder="1" applyAlignment="1">
      <alignment horizontal="center" vertical="center"/>
    </xf>
    <xf numFmtId="3" fontId="22" fillId="0" borderId="30" xfId="622" applyNumberFormat="1" applyFont="1" applyBorder="1" applyAlignment="1">
      <alignment horizontal="center" vertical="center"/>
    </xf>
    <xf numFmtId="49" fontId="82" fillId="0" borderId="19" xfId="619" applyNumberFormat="1" applyFont="1" applyBorder="1" applyAlignment="1">
      <alignment horizontal="left" vertical="center" indent="1"/>
    </xf>
    <xf numFmtId="164" fontId="22" fillId="0" borderId="13" xfId="622" applyNumberFormat="1" applyFont="1" applyBorder="1" applyAlignment="1">
      <alignment horizontal="right" vertical="center" indent="4"/>
    </xf>
    <xf numFmtId="164" fontId="22" fillId="0" borderId="15" xfId="622" applyNumberFormat="1" applyFont="1" applyBorder="1" applyAlignment="1">
      <alignment horizontal="right" vertical="center" indent="3"/>
    </xf>
    <xf numFmtId="164" fontId="22" fillId="0" borderId="38" xfId="622" applyNumberFormat="1" applyFont="1" applyBorder="1" applyAlignment="1">
      <alignment horizontal="right" vertical="center" indent="3"/>
    </xf>
    <xf numFmtId="164" fontId="22" fillId="0" borderId="106" xfId="622" applyNumberFormat="1" applyFont="1" applyBorder="1" applyAlignment="1">
      <alignment horizontal="right" vertical="center" indent="2"/>
    </xf>
    <xf numFmtId="164" fontId="22" fillId="0" borderId="15" xfId="622" applyNumberFormat="1" applyFont="1" applyBorder="1" applyAlignment="1">
      <alignment horizontal="right" vertical="center" indent="2"/>
    </xf>
    <xf numFmtId="164" fontId="22" fillId="0" borderId="39" xfId="622" applyNumberFormat="1" applyFont="1" applyBorder="1" applyAlignment="1">
      <alignment horizontal="right" vertical="center" indent="2"/>
    </xf>
    <xf numFmtId="3" fontId="22" fillId="0" borderId="16" xfId="622" applyNumberFormat="1" applyFont="1" applyBorder="1" applyAlignment="1">
      <alignment horizontal="center" vertical="center"/>
    </xf>
    <xf numFmtId="3" fontId="22" fillId="0" borderId="40" xfId="622" applyNumberFormat="1" applyFont="1" applyBorder="1" applyAlignment="1">
      <alignment horizontal="center" vertical="center"/>
    </xf>
    <xf numFmtId="49" fontId="82" fillId="0" borderId="13" xfId="619" applyNumberFormat="1" applyFont="1" applyBorder="1" applyAlignment="1">
      <alignment horizontal="left" vertical="center" indent="1"/>
    </xf>
    <xf numFmtId="164" fontId="22" fillId="0" borderId="10" xfId="622" applyNumberFormat="1" applyFont="1" applyBorder="1" applyAlignment="1">
      <alignment horizontal="right" vertical="center" indent="4"/>
    </xf>
    <xf numFmtId="164" fontId="22" fillId="0" borderId="11" xfId="622" applyNumberFormat="1" applyFont="1" applyBorder="1" applyAlignment="1">
      <alignment horizontal="right" vertical="center" indent="3"/>
    </xf>
    <xf numFmtId="164" fontId="22" fillId="0" borderId="28" xfId="622" applyNumberFormat="1" applyFont="1" applyBorder="1" applyAlignment="1">
      <alignment horizontal="right" vertical="center" indent="3"/>
    </xf>
    <xf numFmtId="164" fontId="22" fillId="0" borderId="102" xfId="622" applyNumberFormat="1" applyFont="1" applyBorder="1" applyAlignment="1">
      <alignment horizontal="right" vertical="center" indent="2"/>
    </xf>
    <xf numFmtId="164" fontId="22" fillId="0" borderId="11" xfId="622" applyNumberFormat="1" applyFont="1" applyBorder="1" applyAlignment="1">
      <alignment horizontal="right" vertical="center" indent="2"/>
    </xf>
    <xf numFmtId="164" fontId="22" fillId="0" borderId="199" xfId="622" applyNumberFormat="1" applyFont="1" applyBorder="1" applyAlignment="1">
      <alignment horizontal="right" vertical="center" indent="2"/>
    </xf>
    <xf numFmtId="3" fontId="22" fillId="0" borderId="12" xfId="622" applyNumberFormat="1" applyFont="1" applyBorder="1" applyAlignment="1">
      <alignment horizontal="center" vertical="center"/>
    </xf>
    <xf numFmtId="3" fontId="22" fillId="0" borderId="27" xfId="622" applyNumberFormat="1" applyFont="1" applyBorder="1" applyAlignment="1">
      <alignment horizontal="center" vertical="center"/>
    </xf>
    <xf numFmtId="49" fontId="82" fillId="0" borderId="10" xfId="619" applyNumberFormat="1" applyFont="1" applyBorder="1" applyAlignment="1">
      <alignment horizontal="left" vertical="center" indent="1"/>
    </xf>
    <xf numFmtId="49" fontId="118" fillId="0" borderId="6" xfId="618" applyNumberFormat="1" applyFont="1" applyBorder="1" applyAlignment="1">
      <alignment horizontal="center" vertical="center" wrapText="1"/>
    </xf>
    <xf numFmtId="49" fontId="118" fillId="0" borderId="9" xfId="618" applyNumberFormat="1" applyFont="1" applyBorder="1" applyAlignment="1">
      <alignment horizontal="center" vertical="center" wrapText="1"/>
    </xf>
    <xf numFmtId="49" fontId="118" fillId="0" borderId="41" xfId="618" applyNumberFormat="1" applyFont="1" applyBorder="1" applyAlignment="1">
      <alignment horizontal="center" vertical="center" wrapText="1"/>
    </xf>
    <xf numFmtId="49" fontId="118" fillId="0" borderId="29" xfId="618" applyNumberFormat="1" applyFont="1" applyBorder="1" applyAlignment="1">
      <alignment horizontal="center" vertical="center" wrapText="1"/>
    </xf>
    <xf numFmtId="49" fontId="118" fillId="0" borderId="0" xfId="619" applyNumberFormat="1" applyFont="1" applyBorder="1" applyAlignment="1">
      <alignment horizontal="center" vertical="center"/>
    </xf>
    <xf numFmtId="49" fontId="118" fillId="0" borderId="31" xfId="619" applyNumberFormat="1" applyFont="1" applyBorder="1" applyAlignment="1">
      <alignment horizontal="center" vertical="center"/>
    </xf>
    <xf numFmtId="49" fontId="143" fillId="0" borderId="77" xfId="619" applyNumberFormat="1" applyFont="1" applyBorder="1" applyAlignment="1">
      <alignment horizontal="center" vertical="center"/>
    </xf>
    <xf numFmtId="49" fontId="143" fillId="0" borderId="29" xfId="619" applyNumberFormat="1" applyFont="1" applyBorder="1" applyAlignment="1">
      <alignment horizontal="center" vertical="center"/>
    </xf>
    <xf numFmtId="49" fontId="189" fillId="0" borderId="114" xfId="625" applyNumberFormat="1" applyBorder="1" applyAlignment="1">
      <alignment horizontal="center" vertical="center"/>
    </xf>
    <xf numFmtId="49" fontId="118" fillId="0" borderId="85" xfId="619" applyNumberFormat="1" applyFont="1" applyBorder="1" applyAlignment="1">
      <alignment horizontal="center" vertical="center"/>
    </xf>
    <xf numFmtId="49" fontId="143" fillId="0" borderId="85" xfId="619" applyNumberFormat="1" applyFont="1" applyBorder="1" applyAlignment="1">
      <alignment horizontal="center" vertical="center"/>
    </xf>
    <xf numFmtId="49" fontId="143" fillId="0" borderId="114" xfId="619" applyNumberFormat="1" applyFont="1" applyBorder="1" applyAlignment="1">
      <alignment horizontal="center" vertical="center"/>
    </xf>
    <xf numFmtId="3" fontId="39" fillId="0" borderId="141" xfId="592" applyNumberFormat="1" applyFont="1" applyBorder="1" applyAlignment="1">
      <alignment horizontal="right" indent="3"/>
    </xf>
    <xf numFmtId="3" fontId="39" fillId="0" borderId="60" xfId="592" applyNumberFormat="1" applyFont="1" applyBorder="1" applyAlignment="1">
      <alignment horizontal="right" indent="3"/>
    </xf>
    <xf numFmtId="3" fontId="39" fillId="0" borderId="84" xfId="196" applyNumberFormat="1" applyFont="1" applyBorder="1" applyAlignment="1">
      <alignment horizontal="right" indent="3"/>
    </xf>
    <xf numFmtId="3" fontId="39" fillId="0" borderId="39" xfId="196" applyNumberFormat="1" applyFont="1" applyBorder="1" applyAlignment="1">
      <alignment horizontal="right" indent="3"/>
    </xf>
    <xf numFmtId="3" fontId="37" fillId="0" borderId="177" xfId="196" applyNumberFormat="1" applyFont="1" applyBorder="1" applyAlignment="1">
      <alignment horizontal="right" indent="3"/>
    </xf>
    <xf numFmtId="3" fontId="37" fillId="0" borderId="85" xfId="196" applyNumberFormat="1" applyFont="1" applyBorder="1" applyAlignment="1">
      <alignment horizontal="right" indent="3"/>
    </xf>
    <xf numFmtId="3" fontId="37" fillId="0" borderId="83" xfId="196" applyNumberFormat="1" applyFont="1" applyBorder="1" applyAlignment="1">
      <alignment horizontal="right" indent="3"/>
    </xf>
    <xf numFmtId="3" fontId="37" fillId="0" borderId="31" xfId="196" applyNumberFormat="1" applyFont="1" applyBorder="1" applyAlignment="1">
      <alignment horizontal="right" indent="3"/>
    </xf>
    <xf numFmtId="3" fontId="39" fillId="0" borderId="86" xfId="196" applyNumberFormat="1" applyFont="1" applyBorder="1" applyAlignment="1">
      <alignment horizontal="right" indent="3"/>
    </xf>
    <xf numFmtId="3" fontId="39" fillId="0" borderId="36" xfId="196" applyNumberFormat="1" applyFont="1" applyBorder="1" applyAlignment="1">
      <alignment horizontal="right" indent="3"/>
    </xf>
    <xf numFmtId="179" fontId="39" fillId="0" borderId="103" xfId="196" applyNumberFormat="1" applyFont="1" applyBorder="1" applyAlignment="1">
      <alignment horizontal="right" indent="3"/>
    </xf>
    <xf numFmtId="3" fontId="37" fillId="0" borderId="166" xfId="196" applyNumberFormat="1" applyFont="1" applyBorder="1" applyAlignment="1">
      <alignment horizontal="right" indent="3"/>
    </xf>
    <xf numFmtId="3" fontId="37" fillId="0" borderId="150" xfId="196" applyNumberFormat="1" applyFont="1" applyBorder="1" applyAlignment="1">
      <alignment horizontal="right" indent="3"/>
    </xf>
    <xf numFmtId="3" fontId="37" fillId="0" borderId="74" xfId="196" applyNumberFormat="1" applyFont="1" applyBorder="1" applyAlignment="1">
      <alignment horizontal="right" indent="3"/>
    </xf>
    <xf numFmtId="3" fontId="37" fillId="0" borderId="75" xfId="196" applyNumberFormat="1" applyFont="1" applyBorder="1" applyAlignment="1">
      <alignment horizontal="right" indent="3"/>
    </xf>
    <xf numFmtId="164" fontId="39" fillId="0" borderId="0" xfId="592" applyNumberFormat="1" applyFont="1" applyBorder="1" applyAlignment="1">
      <alignment horizontal="right" indent="4"/>
    </xf>
    <xf numFmtId="164" fontId="39" fillId="0" borderId="38" xfId="196" applyNumberFormat="1" applyFont="1" applyBorder="1" applyAlignment="1">
      <alignment horizontal="right" indent="4"/>
    </xf>
    <xf numFmtId="164" fontId="37" fillId="0" borderId="112" xfId="196" applyNumberFormat="1" applyFont="1" applyBorder="1" applyAlignment="1">
      <alignment horizontal="right" indent="4"/>
    </xf>
    <xf numFmtId="164" fontId="37" fillId="0" borderId="116" xfId="196" applyNumberFormat="1" applyFont="1" applyBorder="1" applyAlignment="1">
      <alignment horizontal="right" indent="4"/>
    </xf>
    <xf numFmtId="164" fontId="39" fillId="0" borderId="35" xfId="196" applyNumberFormat="1" applyFont="1" applyBorder="1" applyAlignment="1">
      <alignment horizontal="right" indent="4"/>
    </xf>
    <xf numFmtId="164" fontId="39" fillId="0" borderId="17" xfId="196" applyNumberFormat="1" applyFont="1" applyBorder="1" applyAlignment="1">
      <alignment horizontal="right" indent="4"/>
    </xf>
    <xf numFmtId="164" fontId="37" fillId="0" borderId="122" xfId="196" applyNumberFormat="1" applyFont="1" applyBorder="1" applyAlignment="1">
      <alignment horizontal="right" indent="4"/>
    </xf>
    <xf numFmtId="164" fontId="37" fillId="0" borderId="180" xfId="196" applyNumberFormat="1" applyFont="1" applyBorder="1" applyAlignment="1">
      <alignment horizontal="right" indent="4"/>
    </xf>
    <xf numFmtId="164" fontId="39" fillId="0" borderId="174" xfId="592" applyNumberFormat="1" applyFont="1" applyBorder="1" applyAlignment="1">
      <alignment horizontal="right" indent="4"/>
    </xf>
    <xf numFmtId="164" fontId="39" fillId="0" borderId="15" xfId="196" applyNumberFormat="1" applyFont="1" applyBorder="1" applyAlignment="1">
      <alignment horizontal="right" indent="4"/>
    </xf>
    <xf numFmtId="164" fontId="37" fillId="0" borderId="113" xfId="196" applyNumberFormat="1" applyFont="1" applyBorder="1" applyAlignment="1">
      <alignment horizontal="right" indent="4"/>
    </xf>
    <xf numFmtId="164" fontId="37" fillId="0" borderId="32" xfId="196" applyNumberFormat="1" applyFont="1" applyBorder="1" applyAlignment="1">
      <alignment horizontal="right" indent="4"/>
    </xf>
    <xf numFmtId="164" fontId="39" fillId="0" borderId="18" xfId="196" applyNumberFormat="1" applyFont="1" applyBorder="1" applyAlignment="1">
      <alignment horizontal="right" indent="4"/>
    </xf>
    <xf numFmtId="164" fontId="37" fillId="0" borderId="179" xfId="196" applyNumberFormat="1" applyFont="1" applyBorder="1" applyAlignment="1">
      <alignment horizontal="right" indent="4"/>
    </xf>
    <xf numFmtId="164" fontId="37" fillId="0" borderId="111" xfId="196" applyNumberFormat="1" applyFont="1" applyBorder="1" applyAlignment="1">
      <alignment horizontal="right" indent="4"/>
    </xf>
    <xf numFmtId="3" fontId="37" fillId="0" borderId="177" xfId="196" applyNumberFormat="1" applyFont="1" applyBorder="1" applyAlignment="1">
      <alignment horizontal="right" indent="4"/>
    </xf>
    <xf numFmtId="3" fontId="37" fillId="0" borderId="85" xfId="196" applyNumberFormat="1" applyFont="1" applyBorder="1" applyAlignment="1">
      <alignment horizontal="right" indent="4"/>
    </xf>
    <xf numFmtId="3" fontId="37" fillId="0" borderId="83" xfId="196" applyNumberFormat="1" applyFont="1" applyBorder="1" applyAlignment="1">
      <alignment horizontal="right" indent="4"/>
    </xf>
    <xf numFmtId="3" fontId="37" fillId="0" borderId="31" xfId="196" applyNumberFormat="1" applyFont="1" applyBorder="1" applyAlignment="1">
      <alignment horizontal="right" indent="4"/>
    </xf>
    <xf numFmtId="3" fontId="37" fillId="0" borderId="166" xfId="196" applyNumberFormat="1" applyFont="1" applyBorder="1" applyAlignment="1">
      <alignment horizontal="right" indent="4"/>
    </xf>
    <xf numFmtId="3" fontId="37" fillId="0" borderId="150" xfId="196" applyNumberFormat="1" applyFont="1" applyBorder="1" applyAlignment="1">
      <alignment horizontal="right" indent="4"/>
    </xf>
    <xf numFmtId="3" fontId="37" fillId="0" borderId="74" xfId="196" applyNumberFormat="1" applyFont="1" applyBorder="1" applyAlignment="1">
      <alignment horizontal="right" indent="4"/>
    </xf>
    <xf numFmtId="3" fontId="37" fillId="0" borderId="75" xfId="196" applyNumberFormat="1" applyFont="1" applyBorder="1" applyAlignment="1">
      <alignment horizontal="right" indent="4"/>
    </xf>
    <xf numFmtId="3" fontId="39" fillId="0" borderId="36" xfId="196" applyNumberFormat="1" applyFont="1" applyBorder="1" applyAlignment="1">
      <alignment horizontal="right" indent="4"/>
    </xf>
    <xf numFmtId="3" fontId="39" fillId="0" borderId="86" xfId="196" applyNumberFormat="1" applyFont="1" applyBorder="1" applyAlignment="1">
      <alignment horizontal="right" indent="4"/>
    </xf>
    <xf numFmtId="3" fontId="39" fillId="0" borderId="84" xfId="196" applyNumberFormat="1" applyFont="1" applyBorder="1" applyAlignment="1">
      <alignment horizontal="right" indent="4"/>
    </xf>
    <xf numFmtId="3" fontId="39" fillId="0" borderId="39" xfId="196" applyNumberFormat="1" applyFont="1" applyBorder="1" applyAlignment="1">
      <alignment horizontal="right" indent="4"/>
    </xf>
    <xf numFmtId="3" fontId="39" fillId="0" borderId="141" xfId="592" applyNumberFormat="1" applyFont="1" applyBorder="1" applyAlignment="1">
      <alignment horizontal="right" indent="4"/>
    </xf>
    <xf numFmtId="3" fontId="39" fillId="0" borderId="150" xfId="592" applyNumberFormat="1" applyFont="1" applyBorder="1" applyAlignment="1">
      <alignment horizontal="right" indent="4"/>
    </xf>
    <xf numFmtId="164" fontId="37" fillId="0" borderId="51" xfId="592" applyNumberFormat="1" applyFont="1" applyBorder="1" applyAlignment="1">
      <alignment horizontal="right" indent="4"/>
    </xf>
    <xf numFmtId="164" fontId="37" fillId="0" borderId="51" xfId="196" applyNumberFormat="1" applyFont="1" applyBorder="1" applyAlignment="1">
      <alignment horizontal="right" indent="4"/>
    </xf>
    <xf numFmtId="164" fontId="39" fillId="0" borderId="31" xfId="0" applyNumberFormat="1" applyFont="1" applyBorder="1" applyAlignment="1">
      <alignment horizontal="right" indent="4"/>
    </xf>
    <xf numFmtId="164" fontId="37" fillId="0" borderId="36" xfId="0" applyNumberFormat="1" applyFont="1" applyBorder="1" applyAlignment="1">
      <alignment horizontal="right" indent="4"/>
    </xf>
    <xf numFmtId="164" fontId="37" fillId="0" borderId="39" xfId="0" applyNumberFormat="1" applyFont="1" applyBorder="1" applyAlignment="1">
      <alignment horizontal="right" indent="4"/>
    </xf>
    <xf numFmtId="164" fontId="37" fillId="0" borderId="41" xfId="0" applyNumberFormat="1" applyFont="1" applyBorder="1" applyAlignment="1">
      <alignment horizontal="right" indent="4"/>
    </xf>
    <xf numFmtId="164" fontId="39" fillId="0" borderId="31" xfId="0" applyNumberFormat="1" applyFont="1" applyBorder="1" applyAlignment="1">
      <alignment horizontal="right" vertical="center" indent="4"/>
    </xf>
    <xf numFmtId="164" fontId="37" fillId="0" borderId="151" xfId="0" applyNumberFormat="1" applyFont="1" applyBorder="1" applyAlignment="1">
      <alignment horizontal="right" vertical="center" indent="2"/>
    </xf>
    <xf numFmtId="164" fontId="37" fillId="0" borderId="36" xfId="0" applyNumberFormat="1" applyFont="1" applyBorder="1" applyAlignment="1">
      <alignment horizontal="right" vertical="center" indent="2"/>
    </xf>
    <xf numFmtId="164" fontId="37" fillId="20" borderId="61" xfId="0" applyNumberFormat="1" applyFont="1" applyFill="1" applyBorder="1" applyAlignment="1">
      <alignment horizontal="right" vertical="center" indent="2"/>
    </xf>
    <xf numFmtId="164" fontId="37" fillId="0" borderId="39" xfId="0" applyNumberFormat="1" applyFont="1" applyBorder="1" applyAlignment="1">
      <alignment horizontal="right" vertical="center" indent="2"/>
    </xf>
    <xf numFmtId="164" fontId="37" fillId="0" borderId="64" xfId="0" applyNumberFormat="1" applyFont="1" applyBorder="1" applyAlignment="1">
      <alignment horizontal="right" vertical="center" indent="2"/>
    </xf>
    <xf numFmtId="164" fontId="37" fillId="0" borderId="15" xfId="0" applyNumberFormat="1" applyFont="1" applyBorder="1" applyAlignment="1">
      <alignment horizontal="right" vertical="center" indent="2"/>
    </xf>
    <xf numFmtId="164" fontId="37" fillId="0" borderId="85" xfId="0" applyNumberFormat="1" applyFont="1" applyBorder="1" applyAlignment="1">
      <alignment horizontal="right" vertical="center" indent="2"/>
    </xf>
    <xf numFmtId="164" fontId="37" fillId="0" borderId="107" xfId="0" applyNumberFormat="1" applyFont="1" applyBorder="1" applyAlignment="1">
      <alignment horizontal="right" vertical="center" indent="2"/>
    </xf>
    <xf numFmtId="164" fontId="37" fillId="0" borderId="113" xfId="0" applyNumberFormat="1" applyFont="1" applyBorder="1" applyAlignment="1">
      <alignment horizontal="right" vertical="center" indent="2"/>
    </xf>
    <xf numFmtId="164" fontId="37" fillId="0" borderId="74" xfId="0" applyNumberFormat="1" applyFont="1" applyBorder="1" applyAlignment="1">
      <alignment horizontal="right" vertical="center" indent="2"/>
    </xf>
    <xf numFmtId="164" fontId="37" fillId="0" borderId="75" xfId="0" applyNumberFormat="1" applyFont="1" applyBorder="1" applyAlignment="1">
      <alignment horizontal="right" vertical="center" indent="2"/>
    </xf>
    <xf numFmtId="164" fontId="37" fillId="0" borderId="189" xfId="0" applyNumberFormat="1" applyFont="1" applyBorder="1" applyAlignment="1">
      <alignment horizontal="right" vertical="center" indent="2"/>
    </xf>
    <xf numFmtId="164" fontId="37" fillId="0" borderId="205" xfId="0" applyNumberFormat="1" applyFont="1" applyBorder="1" applyAlignment="1">
      <alignment horizontal="right" vertical="center" indent="2"/>
    </xf>
    <xf numFmtId="164" fontId="37" fillId="0" borderId="180" xfId="0" applyNumberFormat="1" applyFont="1" applyBorder="1" applyAlignment="1">
      <alignment horizontal="right" vertical="center" indent="2"/>
    </xf>
    <xf numFmtId="164" fontId="37" fillId="0" borderId="111" xfId="0" applyNumberFormat="1" applyFont="1" applyBorder="1" applyAlignment="1">
      <alignment horizontal="right" vertical="center" indent="2"/>
    </xf>
    <xf numFmtId="165" fontId="37" fillId="0" borderId="59" xfId="0" applyNumberFormat="1" applyFont="1" applyBorder="1" applyAlignment="1">
      <alignment horizontal="right" vertical="center" indent="3"/>
    </xf>
    <xf numFmtId="165" fontId="37" fillId="0" borderId="64" xfId="0" applyNumberFormat="1" applyFont="1" applyBorder="1" applyAlignment="1">
      <alignment horizontal="right" vertical="center" indent="3"/>
    </xf>
    <xf numFmtId="165" fontId="37" fillId="0" borderId="107" xfId="0" applyNumberFormat="1" applyFont="1" applyBorder="1" applyAlignment="1">
      <alignment horizontal="right" vertical="center" indent="3"/>
    </xf>
    <xf numFmtId="164" fontId="37" fillId="0" borderId="189" xfId="0" applyNumberFormat="1" applyFont="1" applyBorder="1" applyAlignment="1">
      <alignment horizontal="right" vertical="center" indent="3"/>
    </xf>
    <xf numFmtId="164" fontId="37" fillId="20" borderId="61" xfId="0" applyNumberFormat="1" applyFont="1" applyFill="1" applyBorder="1" applyAlignment="1">
      <alignment horizontal="right" vertical="center" indent="3"/>
    </xf>
    <xf numFmtId="164" fontId="37" fillId="0" borderId="64" xfId="0" applyNumberFormat="1" applyFont="1" applyBorder="1" applyAlignment="1">
      <alignment horizontal="right" vertical="center" indent="3"/>
    </xf>
    <xf numFmtId="164" fontId="37" fillId="0" borderId="107" xfId="0" applyNumberFormat="1" applyFont="1" applyBorder="1" applyAlignment="1">
      <alignment horizontal="right" vertical="center" indent="3"/>
    </xf>
    <xf numFmtId="164" fontId="37" fillId="0" borderId="180" xfId="0" applyNumberFormat="1" applyFont="1" applyBorder="1" applyAlignment="1">
      <alignment horizontal="right" vertical="center" indent="3"/>
    </xf>
    <xf numFmtId="164" fontId="37" fillId="0" borderId="18" xfId="0" applyNumberFormat="1" applyFont="1" applyBorder="1" applyAlignment="1">
      <alignment horizontal="right" vertical="center" indent="3"/>
    </xf>
    <xf numFmtId="164" fontId="37" fillId="0" borderId="15" xfId="0" applyNumberFormat="1" applyFont="1" applyBorder="1" applyAlignment="1">
      <alignment horizontal="right" vertical="center" indent="3"/>
    </xf>
    <xf numFmtId="164" fontId="37" fillId="0" borderId="113" xfId="0" applyNumberFormat="1" applyFont="1" applyBorder="1" applyAlignment="1">
      <alignment horizontal="right" vertical="center" indent="3"/>
    </xf>
    <xf numFmtId="164" fontId="37" fillId="0" borderId="111" xfId="0" applyNumberFormat="1" applyFont="1" applyBorder="1" applyAlignment="1">
      <alignment horizontal="right" vertical="center" indent="3"/>
    </xf>
    <xf numFmtId="164" fontId="37" fillId="0" borderId="146" xfId="0" applyNumberFormat="1" applyFont="1" applyBorder="1" applyAlignment="1">
      <alignment horizontal="right" vertical="center" indent="2"/>
    </xf>
    <xf numFmtId="164" fontId="37" fillId="0" borderId="52" xfId="0" applyNumberFormat="1" applyFont="1" applyBorder="1" applyAlignment="1">
      <alignment horizontal="right" vertical="center" indent="2"/>
    </xf>
    <xf numFmtId="164" fontId="37" fillId="0" borderId="35" xfId="0" applyNumberFormat="1" applyFont="1" applyBorder="1" applyAlignment="1">
      <alignment horizontal="right" vertical="center" indent="2"/>
    </xf>
    <xf numFmtId="164" fontId="37" fillId="0" borderId="11" xfId="0" applyNumberFormat="1" applyFont="1" applyBorder="1" applyAlignment="1">
      <alignment horizontal="right" vertical="center" indent="2"/>
    </xf>
    <xf numFmtId="164" fontId="37" fillId="0" borderId="84" xfId="0" applyNumberFormat="1" applyFont="1" applyBorder="1" applyAlignment="1">
      <alignment horizontal="right" vertical="center" indent="2"/>
    </xf>
    <xf numFmtId="164" fontId="37" fillId="0" borderId="16" xfId="0" applyNumberFormat="1" applyFont="1" applyBorder="1" applyAlignment="1">
      <alignment horizontal="right" vertical="center" indent="2"/>
    </xf>
    <xf numFmtId="164" fontId="37" fillId="0" borderId="38" xfId="0" applyNumberFormat="1" applyFont="1" applyBorder="1" applyAlignment="1">
      <alignment horizontal="right" vertical="center" indent="2"/>
    </xf>
    <xf numFmtId="164" fontId="37" fillId="0" borderId="112" xfId="0" applyNumberFormat="1" applyFont="1" applyBorder="1" applyAlignment="1">
      <alignment horizontal="right" vertical="center" indent="2"/>
    </xf>
    <xf numFmtId="0" fontId="19" fillId="0" borderId="102" xfId="0" applyFont="1" applyBorder="1" applyAlignment="1">
      <alignment horizontal="left" indent="1"/>
    </xf>
    <xf numFmtId="0" fontId="19" fillId="0" borderId="106" xfId="0" applyFont="1" applyBorder="1" applyAlignment="1">
      <alignment horizontal="left" vertical="center" indent="1"/>
    </xf>
    <xf numFmtId="0" fontId="19" fillId="0" borderId="114" xfId="0" applyFont="1" applyBorder="1" applyAlignment="1">
      <alignment horizontal="left" vertical="center" indent="1"/>
    </xf>
    <xf numFmtId="0" fontId="58" fillId="0" borderId="117" xfId="0" applyFont="1" applyBorder="1" applyAlignment="1">
      <alignment horizontal="left" vertical="center" indent="1"/>
    </xf>
    <xf numFmtId="0" fontId="34" fillId="0" borderId="68" xfId="0" applyFont="1" applyBorder="1" applyAlignment="1">
      <alignment horizontal="left" indent="1"/>
    </xf>
    <xf numFmtId="0" fontId="4" fillId="0" borderId="125" xfId="0" applyFont="1" applyBorder="1" applyAlignment="1">
      <alignment horizontal="left" indent="1"/>
    </xf>
    <xf numFmtId="0" fontId="4" fillId="0" borderId="67" xfId="0" applyFont="1" applyBorder="1" applyAlignment="1">
      <alignment horizontal="left" indent="1"/>
    </xf>
    <xf numFmtId="0" fontId="4" fillId="0" borderId="63" xfId="0" applyFont="1" applyBorder="1" applyAlignment="1">
      <alignment horizontal="left" indent="1"/>
    </xf>
    <xf numFmtId="0" fontId="4" fillId="0" borderId="128" xfId="0" applyFont="1" applyBorder="1" applyAlignment="1">
      <alignment horizontal="left" indent="1"/>
    </xf>
    <xf numFmtId="165" fontId="34" fillId="0" borderId="168" xfId="0" applyNumberFormat="1" applyFont="1" applyBorder="1" applyAlignment="1">
      <alignment horizontal="right" vertical="center" indent="5"/>
    </xf>
    <xf numFmtId="165" fontId="34" fillId="0" borderId="94" xfId="0" applyNumberFormat="1" applyFont="1" applyBorder="1" applyAlignment="1">
      <alignment horizontal="right" vertical="center" indent="5"/>
    </xf>
    <xf numFmtId="2" fontId="4" fillId="0" borderId="86" xfId="0" applyNumberFormat="1" applyFont="1" applyBorder="1" applyAlignment="1">
      <alignment horizontal="right" vertical="center" indent="5"/>
    </xf>
    <xf numFmtId="2" fontId="4" fillId="0" borderId="18" xfId="0" applyNumberFormat="1" applyFont="1" applyBorder="1" applyAlignment="1">
      <alignment horizontal="right" vertical="center" indent="5"/>
    </xf>
    <xf numFmtId="2" fontId="4" fillId="0" borderId="84" xfId="0" applyNumberFormat="1" applyFont="1" applyBorder="1" applyAlignment="1">
      <alignment horizontal="right" vertical="center" indent="5"/>
    </xf>
    <xf numFmtId="2" fontId="4" fillId="0" borderId="15" xfId="0" applyNumberFormat="1" applyFont="1" applyBorder="1" applyAlignment="1">
      <alignment horizontal="right" vertical="center" indent="5"/>
    </xf>
    <xf numFmtId="2" fontId="4" fillId="0" borderId="58" xfId="0" applyNumberFormat="1" applyFont="1" applyBorder="1" applyAlignment="1">
      <alignment horizontal="right" vertical="center" indent="5"/>
    </xf>
    <xf numFmtId="2" fontId="4" fillId="0" borderId="9" xfId="0" applyNumberFormat="1" applyFont="1" applyBorder="1" applyAlignment="1">
      <alignment horizontal="right" vertical="center" indent="5"/>
    </xf>
    <xf numFmtId="164" fontId="4" fillId="0" borderId="59" xfId="0" applyNumberFormat="1" applyFont="1" applyBorder="1" applyAlignment="1">
      <alignment horizontal="right" vertical="center" indent="3"/>
    </xf>
    <xf numFmtId="164" fontId="4" fillId="0" borderId="64" xfId="0" applyNumberFormat="1" applyFont="1" applyBorder="1" applyAlignment="1">
      <alignment horizontal="right" vertical="center" indent="3"/>
    </xf>
    <xf numFmtId="164" fontId="4" fillId="0" borderId="101" xfId="0" applyNumberFormat="1" applyFont="1" applyBorder="1" applyAlignment="1">
      <alignment horizontal="right" vertical="center" indent="3"/>
    </xf>
    <xf numFmtId="164" fontId="53" fillId="0" borderId="209" xfId="0" applyNumberFormat="1" applyFont="1" applyBorder="1" applyAlignment="1">
      <alignment horizontal="right" vertical="center" indent="3"/>
    </xf>
    <xf numFmtId="0" fontId="13" fillId="0" borderId="206" xfId="0" applyFont="1" applyBorder="1" applyAlignment="1">
      <alignment horizontal="left" indent="1"/>
    </xf>
    <xf numFmtId="0" fontId="13" fillId="0" borderId="63" xfId="0" applyFont="1" applyFill="1" applyBorder="1" applyAlignment="1">
      <alignment horizontal="left" indent="1"/>
    </xf>
    <xf numFmtId="0" fontId="13" fillId="0" borderId="63" xfId="0" applyFont="1" applyBorder="1" applyAlignment="1">
      <alignment horizontal="left" indent="1"/>
    </xf>
    <xf numFmtId="0" fontId="13" fillId="0" borderId="194" xfId="0" applyFont="1" applyBorder="1" applyAlignment="1">
      <alignment horizontal="left" indent="1"/>
    </xf>
    <xf numFmtId="0" fontId="16" fillId="0" borderId="73" xfId="0" applyFont="1" applyBorder="1" applyAlignment="1">
      <alignment horizontal="left" indent="1"/>
    </xf>
    <xf numFmtId="165" fontId="13" fillId="0" borderId="82" xfId="0" applyNumberFormat="1" applyFont="1" applyBorder="1" applyAlignment="1">
      <alignment horizontal="right" vertical="center" indent="5"/>
    </xf>
    <xf numFmtId="165" fontId="13" fillId="0" borderId="182" xfId="0" applyNumberFormat="1" applyFont="1" applyBorder="1" applyAlignment="1">
      <alignment horizontal="right" vertical="center" indent="5"/>
    </xf>
    <xf numFmtId="165" fontId="13" fillId="0" borderId="185" xfId="0" applyNumberFormat="1" applyFont="1" applyBorder="1" applyAlignment="1">
      <alignment horizontal="right" vertical="center" indent="5"/>
    </xf>
    <xf numFmtId="165" fontId="13" fillId="0" borderId="84" xfId="0" applyNumberFormat="1" applyFont="1" applyFill="1" applyBorder="1" applyAlignment="1">
      <alignment horizontal="right" vertical="center" indent="5"/>
    </xf>
    <xf numFmtId="165" fontId="13" fillId="0" borderId="159" xfId="0" applyNumberFormat="1" applyFont="1" applyFill="1" applyBorder="1" applyAlignment="1">
      <alignment horizontal="right" vertical="center" indent="5"/>
    </xf>
    <xf numFmtId="165" fontId="13" fillId="0" borderId="186" xfId="0" applyNumberFormat="1" applyFont="1" applyFill="1" applyBorder="1" applyAlignment="1">
      <alignment horizontal="right" vertical="center" indent="5"/>
    </xf>
    <xf numFmtId="165" fontId="13" fillId="0" borderId="84" xfId="0" applyNumberFormat="1" applyFont="1" applyBorder="1" applyAlignment="1">
      <alignment horizontal="right" vertical="center" indent="5"/>
    </xf>
    <xf numFmtId="165" fontId="13" fillId="0" borderId="159" xfId="0" applyNumberFormat="1" applyFont="1" applyBorder="1" applyAlignment="1">
      <alignment horizontal="right" vertical="center" indent="5"/>
    </xf>
    <xf numFmtId="165" fontId="13" fillId="0" borderId="186" xfId="0" applyNumberFormat="1" applyFont="1" applyBorder="1" applyAlignment="1">
      <alignment horizontal="right" vertical="center" indent="5"/>
    </xf>
    <xf numFmtId="165" fontId="13" fillId="0" borderId="71" xfId="0" applyNumberFormat="1" applyFont="1" applyBorder="1" applyAlignment="1">
      <alignment horizontal="right" vertical="center" indent="5"/>
    </xf>
    <xf numFmtId="165" fontId="13" fillId="0" borderId="164" xfId="0" applyNumberFormat="1" applyFont="1" applyBorder="1" applyAlignment="1">
      <alignment horizontal="right" vertical="center" indent="5"/>
    </xf>
    <xf numFmtId="165" fontId="13" fillId="0" borderId="188" xfId="0" applyNumberFormat="1" applyFont="1" applyBorder="1" applyAlignment="1">
      <alignment horizontal="right" vertical="center" indent="5"/>
    </xf>
    <xf numFmtId="164" fontId="16" fillId="0" borderId="74" xfId="0" applyNumberFormat="1" applyFont="1" applyBorder="1" applyAlignment="1">
      <alignment horizontal="right" vertical="center" indent="5"/>
    </xf>
    <xf numFmtId="164" fontId="16" fillId="0" borderId="76" xfId="0" applyNumberFormat="1" applyFont="1" applyBorder="1" applyAlignment="1">
      <alignment horizontal="right" vertical="center" indent="5"/>
    </xf>
    <xf numFmtId="165" fontId="16" fillId="0" borderId="191" xfId="0" applyNumberFormat="1" applyFont="1" applyBorder="1" applyAlignment="1">
      <alignment horizontal="right" vertical="center" indent="5"/>
    </xf>
    <xf numFmtId="164" fontId="135" fillId="20" borderId="54" xfId="607" applyNumberFormat="1" applyFont="1" applyFill="1" applyBorder="1" applyAlignment="1">
      <alignment horizontal="right" vertical="center" indent="2"/>
    </xf>
    <xf numFmtId="165" fontId="8" fillId="20" borderId="185" xfId="608" applyNumberFormat="1" applyFont="1" applyFill="1" applyBorder="1" applyAlignment="1">
      <alignment horizontal="right" vertical="center" indent="2"/>
    </xf>
    <xf numFmtId="164" fontId="135" fillId="20" borderId="108" xfId="607" applyNumberFormat="1" applyFont="1" applyFill="1" applyBorder="1" applyAlignment="1">
      <alignment horizontal="right" vertical="center" indent="2"/>
    </xf>
    <xf numFmtId="164" fontId="135" fillId="20" borderId="109" xfId="607" applyNumberFormat="1" applyFont="1" applyFill="1" applyBorder="1" applyAlignment="1">
      <alignment horizontal="right" vertical="center" indent="2"/>
    </xf>
    <xf numFmtId="165" fontId="8" fillId="20" borderId="196" xfId="608" applyNumberFormat="1" applyFont="1" applyFill="1" applyBorder="1" applyAlignment="1">
      <alignment horizontal="right" vertical="center" indent="2"/>
    </xf>
    <xf numFmtId="164" fontId="156" fillId="20" borderId="207" xfId="607" applyNumberFormat="1" applyFont="1" applyFill="1" applyBorder="1" applyAlignment="1">
      <alignment horizontal="right" vertical="center" indent="2"/>
    </xf>
    <xf numFmtId="182" fontId="27" fillId="20" borderId="191" xfId="608" applyNumberFormat="1" applyFont="1" applyFill="1" applyBorder="1" applyAlignment="1">
      <alignment horizontal="right" vertical="center" indent="2"/>
    </xf>
    <xf numFmtId="0" fontId="13" fillId="20" borderId="175" xfId="596" applyFont="1" applyFill="1" applyBorder="1" applyAlignment="1">
      <alignment horizontal="left" vertical="center" indent="1"/>
    </xf>
    <xf numFmtId="0" fontId="13" fillId="20" borderId="106" xfId="596" applyFont="1" applyFill="1" applyBorder="1" applyAlignment="1">
      <alignment horizontal="left" vertical="center" indent="1"/>
    </xf>
    <xf numFmtId="0" fontId="13" fillId="20" borderId="110" xfId="596" applyFont="1" applyFill="1" applyBorder="1" applyAlignment="1">
      <alignment horizontal="left" vertical="center" indent="1"/>
    </xf>
    <xf numFmtId="0" fontId="13" fillId="20" borderId="114" xfId="596" applyFont="1" applyFill="1" applyBorder="1" applyAlignment="1">
      <alignment horizontal="left" vertical="center" indent="1"/>
    </xf>
    <xf numFmtId="0" fontId="16" fillId="20" borderId="88" xfId="596" applyFont="1" applyFill="1" applyBorder="1" applyAlignment="1">
      <alignment horizontal="left" vertical="center" indent="1"/>
    </xf>
    <xf numFmtId="0" fontId="214" fillId="0" borderId="0" xfId="0" applyFont="1" applyBorder="1"/>
    <xf numFmtId="0" fontId="12" fillId="0" borderId="0" xfId="0" applyFont="1"/>
    <xf numFmtId="165" fontId="4" fillId="0" borderId="126" xfId="0" applyNumberFormat="1" applyFont="1" applyBorder="1" applyAlignment="1">
      <alignment horizontal="right" vertical="center" indent="5"/>
    </xf>
    <xf numFmtId="165" fontId="4" fillId="0" borderId="55" xfId="0" applyNumberFormat="1" applyFont="1" applyBorder="1" applyAlignment="1">
      <alignment horizontal="right" vertical="center" indent="5"/>
    </xf>
    <xf numFmtId="165" fontId="4" fillId="0" borderId="86" xfId="0" applyNumberFormat="1" applyFont="1" applyBorder="1" applyAlignment="1">
      <alignment horizontal="right" vertical="center" indent="5"/>
    </xf>
    <xf numFmtId="165" fontId="4" fillId="0" borderId="18" xfId="0" applyNumberFormat="1" applyFont="1" applyBorder="1" applyAlignment="1">
      <alignment horizontal="right" vertical="center" indent="5"/>
    </xf>
    <xf numFmtId="165" fontId="4" fillId="0" borderId="84" xfId="0" applyNumberFormat="1" applyFont="1" applyBorder="1" applyAlignment="1">
      <alignment horizontal="right" vertical="center" indent="5"/>
    </xf>
    <xf numFmtId="165" fontId="4" fillId="0" borderId="15" xfId="0" applyNumberFormat="1" applyFont="1" applyBorder="1" applyAlignment="1">
      <alignment horizontal="right" vertical="center" indent="5"/>
    </xf>
    <xf numFmtId="165" fontId="4" fillId="0" borderId="58" xfId="0" applyNumberFormat="1" applyFont="1" applyBorder="1" applyAlignment="1">
      <alignment horizontal="right" vertical="center" indent="5"/>
    </xf>
    <xf numFmtId="165" fontId="4" fillId="0" borderId="9" xfId="0" applyNumberFormat="1" applyFont="1" applyBorder="1" applyAlignment="1">
      <alignment horizontal="right" vertical="center" indent="5"/>
    </xf>
    <xf numFmtId="0" fontId="12" fillId="0" borderId="67" xfId="595" applyFont="1" applyBorder="1" applyAlignment="1">
      <alignment horizontal="left" indent="1"/>
    </xf>
    <xf numFmtId="0" fontId="12" fillId="0" borderId="63" xfId="595" applyBorder="1" applyAlignment="1">
      <alignment horizontal="left" indent="1"/>
    </xf>
    <xf numFmtId="0" fontId="12" fillId="0" borderId="67" xfId="595" applyBorder="1" applyAlignment="1">
      <alignment horizontal="left" indent="1"/>
    </xf>
    <xf numFmtId="0" fontId="12" fillId="0" borderId="187" xfId="595" applyBorder="1" applyAlignment="1">
      <alignment horizontal="left" indent="1"/>
    </xf>
    <xf numFmtId="0" fontId="26" fillId="0" borderId="73" xfId="595" applyFont="1" applyBorder="1" applyAlignment="1">
      <alignment horizontal="left" indent="1"/>
    </xf>
    <xf numFmtId="1" fontId="12" fillId="0" borderId="82" xfId="0" applyNumberFormat="1" applyFont="1" applyBorder="1" applyAlignment="1">
      <alignment horizontal="right" indent="2"/>
    </xf>
    <xf numFmtId="167" fontId="8" fillId="0" borderId="185" xfId="217" applyNumberFormat="1" applyFont="1" applyBorder="1" applyAlignment="1">
      <alignment horizontal="right" indent="2"/>
    </xf>
    <xf numFmtId="1" fontId="12" fillId="0" borderId="84" xfId="0" applyNumberFormat="1" applyFont="1" applyBorder="1" applyAlignment="1">
      <alignment horizontal="right" indent="2"/>
    </xf>
    <xf numFmtId="167" fontId="8" fillId="0" borderId="186" xfId="217" applyNumberFormat="1" applyFont="1" applyBorder="1" applyAlignment="1">
      <alignment horizontal="right" indent="2"/>
    </xf>
    <xf numFmtId="1" fontId="12" fillId="0" borderId="71" xfId="0" applyNumberFormat="1" applyFont="1" applyBorder="1" applyAlignment="1">
      <alignment horizontal="right" indent="2"/>
    </xf>
    <xf numFmtId="167" fontId="8" fillId="0" borderId="188" xfId="217" applyNumberFormat="1" applyFont="1" applyBorder="1" applyAlignment="1">
      <alignment horizontal="right" indent="2"/>
    </xf>
    <xf numFmtId="1" fontId="26" fillId="0" borderId="74" xfId="0" applyNumberFormat="1" applyFont="1" applyBorder="1" applyAlignment="1">
      <alignment horizontal="right" indent="2"/>
    </xf>
    <xf numFmtId="167" fontId="27" fillId="0" borderId="191" xfId="217" applyNumberFormat="1" applyFont="1" applyBorder="1" applyAlignment="1">
      <alignment horizontal="right" indent="2"/>
    </xf>
    <xf numFmtId="0" fontId="169" fillId="0" borderId="145" xfId="0" applyFont="1" applyFill="1" applyBorder="1" applyAlignment="1">
      <alignment horizontal="left" indent="1"/>
    </xf>
    <xf numFmtId="0" fontId="113" fillId="0" borderId="155" xfId="0" applyFont="1" applyFill="1" applyBorder="1" applyAlignment="1">
      <alignment horizontal="left" indent="1"/>
    </xf>
    <xf numFmtId="0" fontId="113" fillId="0" borderId="147" xfId="0" applyFont="1" applyFill="1" applyBorder="1" applyAlignment="1">
      <alignment horizontal="left" indent="1"/>
    </xf>
    <xf numFmtId="0" fontId="113" fillId="0" borderId="154" xfId="0" applyFont="1" applyFill="1" applyBorder="1" applyAlignment="1">
      <alignment horizontal="left" indent="1"/>
    </xf>
    <xf numFmtId="49" fontId="169" fillId="0" borderId="145" xfId="0" applyNumberFormat="1" applyFont="1" applyFill="1" applyBorder="1" applyAlignment="1">
      <alignment horizontal="left" indent="1"/>
    </xf>
    <xf numFmtId="49" fontId="169" fillId="0" borderId="152" xfId="0" applyNumberFormat="1" applyFont="1" applyFill="1" applyBorder="1" applyAlignment="1">
      <alignment horizontal="left" indent="1"/>
    </xf>
    <xf numFmtId="49" fontId="169" fillId="0" borderId="155" xfId="0" applyNumberFormat="1" applyFont="1" applyFill="1" applyBorder="1" applyAlignment="1">
      <alignment horizontal="left" indent="1"/>
    </xf>
    <xf numFmtId="49" fontId="170" fillId="0" borderId="152" xfId="0" applyNumberFormat="1" applyFont="1" applyFill="1" applyBorder="1" applyAlignment="1">
      <alignment horizontal="left" indent="1"/>
    </xf>
    <xf numFmtId="0" fontId="169" fillId="0" borderId="155" xfId="0" applyFont="1" applyFill="1" applyBorder="1" applyAlignment="1">
      <alignment horizontal="left" indent="1"/>
    </xf>
    <xf numFmtId="0" fontId="113" fillId="0" borderId="49" xfId="0" applyFont="1" applyFill="1" applyBorder="1" applyAlignment="1">
      <alignment horizontal="left" indent="1"/>
    </xf>
    <xf numFmtId="0" fontId="215" fillId="0" borderId="0" xfId="0" applyFont="1"/>
    <xf numFmtId="0" fontId="27" fillId="0" borderId="103" xfId="0" applyFont="1" applyFill="1" applyBorder="1" applyAlignment="1">
      <alignment horizontal="right" indent="1"/>
    </xf>
    <xf numFmtId="0" fontId="27" fillId="0" borderId="155" xfId="0" applyFont="1" applyFill="1" applyBorder="1" applyAlignment="1">
      <alignment horizontal="right" indent="1"/>
    </xf>
    <xf numFmtId="0" fontId="27" fillId="0" borderId="17" xfId="0" applyFont="1" applyFill="1" applyBorder="1" applyAlignment="1">
      <alignment horizontal="right" indent="1"/>
    </xf>
    <xf numFmtId="165" fontId="27" fillId="0" borderId="14" xfId="0" applyNumberFormat="1" applyFont="1" applyFill="1" applyBorder="1" applyAlignment="1">
      <alignment horizontal="right" indent="1"/>
    </xf>
    <xf numFmtId="165" fontId="27" fillId="0" borderId="147" xfId="0" applyNumberFormat="1" applyFont="1" applyFill="1" applyBorder="1" applyAlignment="1">
      <alignment horizontal="right" indent="1"/>
    </xf>
    <xf numFmtId="0" fontId="27" fillId="0" borderId="108" xfId="0" applyFont="1" applyFill="1" applyBorder="1" applyAlignment="1">
      <alignment horizontal="right" indent="1"/>
    </xf>
    <xf numFmtId="0" fontId="27" fillId="0" borderId="147" xfId="0" applyFont="1" applyFill="1" applyBorder="1" applyAlignment="1">
      <alignment horizontal="right" indent="1"/>
    </xf>
    <xf numFmtId="0" fontId="27" fillId="0" borderId="14" xfId="0" applyFont="1" applyFill="1" applyBorder="1" applyAlignment="1">
      <alignment horizontal="right" indent="1"/>
    </xf>
    <xf numFmtId="0" fontId="27" fillId="0" borderId="156" xfId="0" applyFont="1" applyFill="1" applyBorder="1" applyAlignment="1">
      <alignment horizontal="right" indent="1"/>
    </xf>
    <xf numFmtId="0" fontId="27" fillId="0" borderId="161" xfId="0" applyFont="1" applyFill="1" applyBorder="1" applyAlignment="1">
      <alignment horizontal="right" indent="1"/>
    </xf>
    <xf numFmtId="0" fontId="27" fillId="0" borderId="162" xfId="0" applyFont="1" applyFill="1" applyBorder="1" applyAlignment="1">
      <alignment horizontal="right" indent="1"/>
    </xf>
    <xf numFmtId="0" fontId="27" fillId="0" borderId="109" xfId="0" applyFont="1" applyFill="1" applyBorder="1" applyAlignment="1">
      <alignment horizontal="right" indent="1"/>
    </xf>
    <xf numFmtId="165" fontId="27" fillId="0" borderId="148" xfId="0" applyNumberFormat="1" applyFont="1" applyFill="1" applyBorder="1" applyAlignment="1">
      <alignment horizontal="right" indent="1"/>
    </xf>
    <xf numFmtId="165" fontId="27" fillId="0" borderId="108" xfId="0" applyNumberFormat="1" applyFont="1" applyFill="1" applyBorder="1" applyAlignment="1">
      <alignment horizontal="right" indent="1"/>
    </xf>
    <xf numFmtId="0" fontId="183" fillId="0" borderId="109" xfId="0" applyFont="1" applyFill="1" applyBorder="1" applyAlignment="1">
      <alignment horizontal="right" indent="1"/>
    </xf>
    <xf numFmtId="0" fontId="22" fillId="0" borderId="146" xfId="0" applyFont="1" applyBorder="1" applyAlignment="1">
      <alignment horizontal="right" vertical="center" indent="2"/>
    </xf>
    <xf numFmtId="0" fontId="22" fillId="0" borderId="100" xfId="0" applyFont="1" applyBorder="1" applyAlignment="1">
      <alignment horizontal="right" vertical="center" indent="2"/>
    </xf>
    <xf numFmtId="165" fontId="22" fillId="0" borderId="53" xfId="0" applyNumberFormat="1" applyFont="1" applyBorder="1" applyAlignment="1">
      <alignment horizontal="right" vertical="center" indent="2"/>
    </xf>
    <xf numFmtId="165" fontId="82" fillId="0" borderId="146" xfId="0" applyNumberFormat="1" applyFont="1" applyBorder="1" applyAlignment="1">
      <alignment horizontal="right" vertical="center" indent="2"/>
    </xf>
    <xf numFmtId="165" fontId="82" fillId="0" borderId="144" xfId="0" applyNumberFormat="1" applyFont="1" applyBorder="1" applyAlignment="1">
      <alignment horizontal="right" vertical="center" indent="2"/>
    </xf>
    <xf numFmtId="0" fontId="22" fillId="0" borderId="84" xfId="0" applyFont="1" applyBorder="1" applyAlignment="1">
      <alignment horizontal="right" vertical="center" indent="2"/>
    </xf>
    <xf numFmtId="165" fontId="22" fillId="0" borderId="64" xfId="0" applyNumberFormat="1" applyFont="1" applyBorder="1" applyAlignment="1">
      <alignment horizontal="right" vertical="center" indent="2"/>
    </xf>
    <xf numFmtId="165" fontId="22" fillId="0" borderId="147" xfId="0" applyNumberFormat="1" applyFont="1" applyBorder="1" applyAlignment="1">
      <alignment horizontal="right" vertical="center" indent="2"/>
    </xf>
    <xf numFmtId="165" fontId="82" fillId="0" borderId="86" xfId="0" applyNumberFormat="1" applyFont="1" applyBorder="1" applyAlignment="1">
      <alignment horizontal="right" vertical="center" indent="2"/>
    </xf>
    <xf numFmtId="165" fontId="82" fillId="0" borderId="158" xfId="0" applyNumberFormat="1" applyFont="1" applyBorder="1" applyAlignment="1">
      <alignment horizontal="right" vertical="center" indent="2"/>
    </xf>
    <xf numFmtId="0" fontId="22" fillId="0" borderId="71" xfId="0" applyFont="1" applyBorder="1" applyAlignment="1">
      <alignment horizontal="right" vertical="center" indent="2"/>
    </xf>
    <xf numFmtId="0" fontId="22" fillId="0" borderId="70" xfId="0" applyFont="1" applyBorder="1" applyAlignment="1">
      <alignment horizontal="right" vertical="center" indent="2"/>
    </xf>
    <xf numFmtId="165" fontId="22" fillId="0" borderId="148" xfId="0" applyNumberFormat="1" applyFont="1" applyBorder="1" applyAlignment="1">
      <alignment horizontal="right" vertical="center" indent="2"/>
    </xf>
    <xf numFmtId="165" fontId="82" fillId="0" borderId="124" xfId="0" applyNumberFormat="1" applyFont="1" applyBorder="1" applyAlignment="1">
      <alignment horizontal="right" vertical="center" indent="2"/>
    </xf>
    <xf numFmtId="165" fontId="82" fillId="0" borderId="48" xfId="0" applyNumberFormat="1" applyFont="1" applyBorder="1" applyAlignment="1">
      <alignment horizontal="right" vertical="center" indent="2"/>
    </xf>
    <xf numFmtId="164" fontId="22" fillId="0" borderId="84" xfId="0" applyNumberFormat="1" applyFont="1" applyBorder="1" applyAlignment="1">
      <alignment horizontal="right" vertical="center" indent="2"/>
    </xf>
    <xf numFmtId="164" fontId="22" fillId="0" borderId="38" xfId="0" applyNumberFormat="1" applyFont="1" applyBorder="1" applyAlignment="1">
      <alignment horizontal="right" vertical="center" indent="2"/>
    </xf>
    <xf numFmtId="49" fontId="82" fillId="0" borderId="103" xfId="0" applyNumberFormat="1" applyFont="1" applyBorder="1" applyAlignment="1">
      <alignment horizontal="right" vertical="center" indent="2"/>
    </xf>
    <xf numFmtId="165" fontId="82" fillId="0" borderId="64" xfId="0" applyNumberFormat="1" applyFont="1" applyBorder="1" applyAlignment="1">
      <alignment horizontal="right" vertical="center" indent="2"/>
    </xf>
    <xf numFmtId="165" fontId="82" fillId="0" borderId="103" xfId="0" applyNumberFormat="1" applyFont="1" applyBorder="1" applyAlignment="1">
      <alignment horizontal="right" vertical="center" indent="2"/>
    </xf>
    <xf numFmtId="165" fontId="82" fillId="0" borderId="59" xfId="0" applyNumberFormat="1" applyFont="1" applyBorder="1" applyAlignment="1">
      <alignment horizontal="right" vertical="center" indent="2"/>
    </xf>
    <xf numFmtId="164" fontId="22" fillId="0" borderId="71" xfId="0" applyNumberFormat="1" applyFont="1" applyBorder="1" applyAlignment="1">
      <alignment horizontal="right" vertical="center" indent="2"/>
    </xf>
    <xf numFmtId="164" fontId="22" fillId="0" borderId="87" xfId="0" applyNumberFormat="1" applyFont="1" applyBorder="1" applyAlignment="1">
      <alignment horizontal="right" vertical="center" indent="2"/>
    </xf>
    <xf numFmtId="165" fontId="82" fillId="0" borderId="80" xfId="0" applyNumberFormat="1" applyFont="1" applyBorder="1" applyAlignment="1">
      <alignment horizontal="right" vertical="center" indent="2"/>
    </xf>
    <xf numFmtId="164" fontId="82" fillId="0" borderId="146" xfId="0" applyNumberFormat="1" applyFont="1" applyBorder="1" applyAlignment="1">
      <alignment horizontal="right" vertical="center" indent="2"/>
    </xf>
    <xf numFmtId="164" fontId="82" fillId="0" borderId="143" xfId="0" applyNumberFormat="1" applyFont="1" applyBorder="1" applyAlignment="1">
      <alignment horizontal="right" vertical="center" indent="2"/>
    </xf>
    <xf numFmtId="49" fontId="82" fillId="0" borderId="54" xfId="0" applyNumberFormat="1" applyFont="1" applyBorder="1" applyAlignment="1">
      <alignment horizontal="right" vertical="center" indent="2"/>
    </xf>
    <xf numFmtId="165" fontId="82" fillId="0" borderId="100" xfId="0" applyNumberFormat="1" applyFont="1" applyBorder="1" applyAlignment="1">
      <alignment horizontal="right" vertical="center" indent="2"/>
    </xf>
    <xf numFmtId="165" fontId="22" fillId="0" borderId="145" xfId="0" applyNumberFormat="1" applyFont="1" applyBorder="1" applyAlignment="1">
      <alignment horizontal="right" vertical="center" indent="2"/>
    </xf>
    <xf numFmtId="165" fontId="22" fillId="0" borderId="59" xfId="0" applyNumberFormat="1" applyFont="1" applyBorder="1" applyAlignment="1">
      <alignment horizontal="right" vertical="center" indent="2"/>
    </xf>
    <xf numFmtId="49" fontId="82" fillId="0" borderId="86" xfId="0" applyNumberFormat="1" applyFont="1" applyBorder="1" applyAlignment="1">
      <alignment horizontal="right" vertical="center" indent="2"/>
    </xf>
    <xf numFmtId="165" fontId="82" fillId="0" borderId="70" xfId="0" applyNumberFormat="1" applyFont="1" applyBorder="1" applyAlignment="1">
      <alignment horizontal="right" vertical="center" indent="2"/>
    </xf>
    <xf numFmtId="49" fontId="82" fillId="0" borderId="80" xfId="0" applyNumberFormat="1" applyFont="1" applyBorder="1" applyAlignment="1">
      <alignment horizontal="right" vertical="center" indent="2"/>
    </xf>
    <xf numFmtId="0" fontId="115" fillId="0" borderId="147" xfId="0" applyFont="1" applyBorder="1" applyAlignment="1">
      <alignment horizontal="center"/>
    </xf>
    <xf numFmtId="0" fontId="108" fillId="0" borderId="147" xfId="0" applyFont="1" applyBorder="1"/>
    <xf numFmtId="164" fontId="154" fillId="0" borderId="36" xfId="0" applyNumberFormat="1" applyFont="1" applyFill="1" applyBorder="1" applyAlignment="1">
      <alignment horizontal="right" vertical="center" indent="1"/>
    </xf>
    <xf numFmtId="165" fontId="154" fillId="0" borderId="104" xfId="0" applyNumberFormat="1" applyFont="1" applyBorder="1" applyAlignment="1">
      <alignment horizontal="right" vertical="center" indent="1"/>
    </xf>
    <xf numFmtId="165" fontId="176" fillId="0" borderId="36" xfId="0" applyNumberFormat="1" applyFont="1" applyBorder="1" applyAlignment="1">
      <alignment horizontal="right" vertical="center" indent="1"/>
    </xf>
    <xf numFmtId="165" fontId="154" fillId="0" borderId="36" xfId="0" applyNumberFormat="1" applyFont="1" applyBorder="1" applyAlignment="1">
      <alignment horizontal="right" vertical="center" indent="1"/>
    </xf>
    <xf numFmtId="165" fontId="154" fillId="20" borderId="59" xfId="0" applyNumberFormat="1" applyFont="1" applyFill="1" applyBorder="1" applyAlignment="1">
      <alignment horizontal="right" vertical="center" indent="1"/>
    </xf>
    <xf numFmtId="165" fontId="154" fillId="0" borderId="31" xfId="0" applyNumberFormat="1" applyFont="1" applyBorder="1" applyAlignment="1">
      <alignment horizontal="right" vertical="center" indent="1"/>
    </xf>
    <xf numFmtId="165" fontId="154" fillId="0" borderId="59" xfId="0" applyNumberFormat="1" applyFont="1" applyBorder="1" applyAlignment="1">
      <alignment horizontal="right" vertical="center" indent="1"/>
    </xf>
    <xf numFmtId="165" fontId="176" fillId="0" borderId="86" xfId="0" applyNumberFormat="1" applyFont="1" applyBorder="1" applyAlignment="1">
      <alignment horizontal="right" vertical="center" indent="1"/>
    </xf>
    <xf numFmtId="165" fontId="154" fillId="0" borderId="18" xfId="0" applyNumberFormat="1" applyFont="1" applyBorder="1" applyAlignment="1">
      <alignment horizontal="right" vertical="center" indent="1"/>
    </xf>
    <xf numFmtId="164" fontId="154" fillId="0" borderId="39" xfId="0" applyNumberFormat="1" applyFont="1" applyFill="1" applyBorder="1" applyAlignment="1">
      <alignment horizontal="right" vertical="center" indent="1"/>
    </xf>
    <xf numFmtId="165" fontId="154" fillId="0" borderId="64" xfId="0" applyNumberFormat="1" applyFont="1" applyBorder="1" applyAlignment="1">
      <alignment horizontal="right" vertical="center" indent="1"/>
    </xf>
    <xf numFmtId="165" fontId="176" fillId="0" borderId="39" xfId="0" applyNumberFormat="1" applyFont="1" applyBorder="1" applyAlignment="1">
      <alignment horizontal="right" vertical="center" indent="1"/>
    </xf>
    <xf numFmtId="165" fontId="154" fillId="0" borderId="39" xfId="0" applyNumberFormat="1" applyFont="1" applyBorder="1" applyAlignment="1">
      <alignment horizontal="right" vertical="center" indent="1"/>
    </xf>
    <xf numFmtId="165" fontId="176" fillId="0" borderId="84" xfId="0" applyNumberFormat="1" applyFont="1" applyBorder="1" applyAlignment="1">
      <alignment horizontal="right" vertical="center" indent="1"/>
    </xf>
    <xf numFmtId="165" fontId="154" fillId="0" borderId="15" xfId="0" applyNumberFormat="1" applyFont="1" applyBorder="1" applyAlignment="1">
      <alignment horizontal="right" vertical="center" indent="1"/>
    </xf>
    <xf numFmtId="164" fontId="154" fillId="0" borderId="69" xfId="0" applyNumberFormat="1" applyFont="1" applyFill="1" applyBorder="1" applyAlignment="1">
      <alignment horizontal="right" vertical="center" indent="1"/>
    </xf>
    <xf numFmtId="165" fontId="154" fillId="0" borderId="70" xfId="0" applyNumberFormat="1" applyFont="1" applyBorder="1" applyAlignment="1">
      <alignment horizontal="right" vertical="center" indent="1"/>
    </xf>
    <xf numFmtId="165" fontId="176" fillId="0" borderId="69" xfId="0" applyNumberFormat="1" applyFont="1" applyBorder="1" applyAlignment="1">
      <alignment horizontal="right" vertical="center" indent="1"/>
    </xf>
    <xf numFmtId="165" fontId="154" fillId="0" borderId="69" xfId="0" applyNumberFormat="1" applyFont="1" applyBorder="1" applyAlignment="1">
      <alignment horizontal="right" vertical="center" indent="1"/>
    </xf>
    <xf numFmtId="165" fontId="154" fillId="0" borderId="123" xfId="0" applyNumberFormat="1" applyFont="1" applyBorder="1" applyAlignment="1">
      <alignment horizontal="right" vertical="center" indent="1"/>
    </xf>
    <xf numFmtId="165" fontId="176" fillId="0" borderId="71" xfId="0" applyNumberFormat="1" applyFont="1" applyBorder="1" applyAlignment="1">
      <alignment horizontal="right" vertical="center" indent="1"/>
    </xf>
    <xf numFmtId="165" fontId="154" fillId="0" borderId="72" xfId="0" applyNumberFormat="1" applyFont="1" applyBorder="1" applyAlignment="1">
      <alignment horizontal="right" vertical="center" indent="1"/>
    </xf>
    <xf numFmtId="164" fontId="155" fillId="0" borderId="74" xfId="0" applyNumberFormat="1" applyFont="1" applyBorder="1" applyAlignment="1">
      <alignment horizontal="right" vertical="center" indent="1"/>
    </xf>
    <xf numFmtId="164" fontId="155" fillId="0" borderId="77" xfId="0" applyNumberFormat="1" applyFont="1" applyBorder="1" applyAlignment="1">
      <alignment horizontal="right" vertical="center" indent="1"/>
    </xf>
    <xf numFmtId="165" fontId="155" fillId="0" borderId="78" xfId="0" applyNumberFormat="1" applyFont="1" applyBorder="1" applyAlignment="1">
      <alignment horizontal="right" vertical="center" indent="1"/>
    </xf>
    <xf numFmtId="165" fontId="155" fillId="0" borderId="77" xfId="0" applyNumberFormat="1" applyFont="1" applyBorder="1" applyAlignment="1">
      <alignment horizontal="right" vertical="center" indent="1"/>
    </xf>
    <xf numFmtId="165" fontId="155" fillId="0" borderId="57" xfId="0" applyNumberFormat="1" applyFont="1" applyBorder="1" applyAlignment="1">
      <alignment horizontal="right" vertical="center" indent="1"/>
    </xf>
    <xf numFmtId="165" fontId="155" fillId="0" borderId="74" xfId="0" applyNumberFormat="1" applyFont="1" applyBorder="1" applyAlignment="1">
      <alignment horizontal="right" vertical="center" indent="1"/>
    </xf>
    <xf numFmtId="165" fontId="155" fillId="0" borderId="75" xfId="0" applyNumberFormat="1" applyFont="1" applyBorder="1" applyAlignment="1">
      <alignment horizontal="right" vertical="center" indent="1"/>
    </xf>
    <xf numFmtId="165" fontId="155" fillId="0" borderId="76" xfId="0" applyNumberFormat="1" applyFont="1" applyBorder="1" applyAlignment="1">
      <alignment horizontal="right" vertical="center" indent="1"/>
    </xf>
    <xf numFmtId="165" fontId="155" fillId="0" borderId="111" xfId="0" applyNumberFormat="1" applyFont="1" applyBorder="1" applyAlignment="1">
      <alignment horizontal="right" vertical="center" indent="1"/>
    </xf>
    <xf numFmtId="3" fontId="26" fillId="0" borderId="205" xfId="0" applyNumberFormat="1" applyFont="1" applyBorder="1" applyAlignment="1">
      <alignment horizontal="center"/>
    </xf>
    <xf numFmtId="0" fontId="43" fillId="0" borderId="0" xfId="0" applyFont="1" applyAlignment="1">
      <alignment horizontal="right"/>
    </xf>
    <xf numFmtId="0" fontId="110" fillId="0" borderId="0" xfId="0" applyFont="1" applyAlignment="1">
      <alignment horizontal="right"/>
    </xf>
    <xf numFmtId="0" fontId="152" fillId="0" borderId="0" xfId="0" applyFont="1" applyAlignment="1">
      <alignment horizontal="right"/>
    </xf>
    <xf numFmtId="0" fontId="110" fillId="0" borderId="0" xfId="0" applyFont="1" applyAlignment="1">
      <alignment horizontal="right" vertical="center"/>
    </xf>
    <xf numFmtId="0" fontId="110" fillId="0" borderId="0" xfId="0" applyFont="1" applyAlignment="1">
      <alignment vertical="center"/>
    </xf>
    <xf numFmtId="0" fontId="110" fillId="0" borderId="0" xfId="0" applyFont="1" applyAlignment="1">
      <alignment horizontal="left" vertical="center"/>
    </xf>
    <xf numFmtId="0" fontId="37" fillId="0" borderId="0" xfId="0" applyFont="1" applyAlignment="1">
      <alignment horizontal="right"/>
    </xf>
    <xf numFmtId="164" fontId="176" fillId="0" borderId="86" xfId="0" applyNumberFormat="1" applyFont="1" applyBorder="1" applyAlignment="1">
      <alignment horizontal="right" vertical="center" indent="1"/>
    </xf>
    <xf numFmtId="164" fontId="176" fillId="0" borderId="84" xfId="0" applyNumberFormat="1" applyFont="1" applyBorder="1" applyAlignment="1">
      <alignment horizontal="right" vertical="center" indent="1"/>
    </xf>
    <xf numFmtId="164" fontId="176" fillId="0" borderId="71" xfId="0" applyNumberFormat="1" applyFont="1" applyBorder="1" applyAlignment="1">
      <alignment horizontal="right" vertical="center" indent="1"/>
    </xf>
    <xf numFmtId="0" fontId="217" fillId="0" borderId="0" xfId="0" applyFont="1" applyAlignment="1">
      <alignment horizontal="right"/>
    </xf>
    <xf numFmtId="0" fontId="153" fillId="0" borderId="0" xfId="0" applyFont="1" applyAlignment="1">
      <alignment horizontal="center" vertical="center"/>
    </xf>
    <xf numFmtId="49" fontId="63" fillId="0" borderId="152" xfId="591" applyNumberFormat="1" applyFont="1" applyBorder="1" applyAlignment="1">
      <alignment horizontal="center" vertical="center"/>
    </xf>
    <xf numFmtId="0" fontId="63" fillId="0" borderId="49" xfId="591" applyFont="1" applyBorder="1" applyAlignment="1">
      <alignment horizontal="center" vertical="center"/>
    </xf>
    <xf numFmtId="0" fontId="178" fillId="0" borderId="126" xfId="0" applyFont="1" applyBorder="1" applyAlignment="1">
      <alignment horizontal="center" vertical="center"/>
    </xf>
    <xf numFmtId="0" fontId="178" fillId="0" borderId="124" xfId="0" applyFont="1" applyBorder="1" applyAlignment="1">
      <alignment horizontal="center" vertical="center"/>
    </xf>
    <xf numFmtId="0" fontId="178" fillId="0" borderId="143" xfId="0" applyFont="1" applyBorder="1" applyAlignment="1">
      <alignment horizontal="center" vertical="center"/>
    </xf>
    <xf numFmtId="0" fontId="178" fillId="0" borderId="144" xfId="0" applyFont="1" applyBorder="1" applyAlignment="1">
      <alignment horizontal="center" vertical="center"/>
    </xf>
    <xf numFmtId="0" fontId="181" fillId="0" borderId="0" xfId="0" applyFont="1" applyAlignment="1">
      <alignment horizontal="center"/>
    </xf>
    <xf numFmtId="0" fontId="180" fillId="0" borderId="0" xfId="0" applyFont="1" applyAlignment="1">
      <alignment horizontal="center"/>
    </xf>
    <xf numFmtId="0" fontId="179" fillId="0" borderId="47" xfId="0" applyFont="1" applyBorder="1" applyAlignment="1">
      <alignment horizontal="center" vertical="center"/>
    </xf>
    <xf numFmtId="0" fontId="177" fillId="0" borderId="95" xfId="0" applyFont="1" applyBorder="1" applyAlignment="1">
      <alignment horizontal="center"/>
    </xf>
    <xf numFmtId="0" fontId="177" fillId="0" borderId="97" xfId="0" applyFont="1" applyBorder="1" applyAlignment="1">
      <alignment horizontal="center"/>
    </xf>
    <xf numFmtId="0" fontId="178" fillId="0" borderId="95" xfId="0" applyFont="1" applyBorder="1" applyAlignment="1">
      <alignment horizontal="center"/>
    </xf>
    <xf numFmtId="0" fontId="178" fillId="0" borderId="96" xfId="0" applyFont="1" applyBorder="1" applyAlignment="1">
      <alignment horizontal="center"/>
    </xf>
    <xf numFmtId="0" fontId="178" fillId="0" borderId="97" xfId="0" applyFont="1" applyBorder="1" applyAlignment="1">
      <alignment horizontal="center"/>
    </xf>
    <xf numFmtId="0" fontId="179" fillId="0" borderId="47" xfId="0" applyFont="1" applyFill="1" applyBorder="1" applyAlignment="1">
      <alignment horizontal="center"/>
    </xf>
    <xf numFmtId="0" fontId="180" fillId="0" borderId="0" xfId="0" applyFont="1" applyFill="1" applyBorder="1" applyAlignment="1">
      <alignment horizontal="center"/>
    </xf>
    <xf numFmtId="0" fontId="140" fillId="0" borderId="0" xfId="611" applyFont="1" applyAlignment="1">
      <alignment horizontal="center" vertical="center"/>
    </xf>
    <xf numFmtId="0" fontId="141" fillId="0" borderId="0" xfId="642" applyFont="1" applyAlignment="1">
      <alignment horizontal="center" vertical="center"/>
    </xf>
    <xf numFmtId="0" fontId="142" fillId="0" borderId="0" xfId="611" applyFont="1" applyAlignment="1">
      <alignment horizontal="center" vertical="center"/>
    </xf>
    <xf numFmtId="0" fontId="52" fillId="0" borderId="0" xfId="641" applyFont="1" applyAlignment="1">
      <alignment horizontal="center" vertical="center"/>
    </xf>
    <xf numFmtId="49" fontId="82" fillId="0" borderId="1" xfId="642" applyNumberFormat="1" applyFont="1" applyBorder="1" applyAlignment="1">
      <alignment horizontal="left" vertical="center"/>
    </xf>
    <xf numFmtId="49" fontId="82" fillId="0" borderId="197" xfId="641" applyNumberFormat="1" applyFont="1" applyBorder="1" applyAlignment="1">
      <alignment horizontal="left" vertical="center"/>
    </xf>
    <xf numFmtId="49" fontId="82" fillId="0" borderId="6" xfId="641" applyNumberFormat="1" applyFont="1" applyBorder="1" applyAlignment="1">
      <alignment horizontal="left" vertical="center"/>
    </xf>
    <xf numFmtId="49" fontId="143" fillId="0" borderId="102" xfId="642" applyNumberFormat="1" applyFont="1" applyBorder="1" applyAlignment="1">
      <alignment horizontal="center" vertical="center"/>
    </xf>
    <xf numFmtId="49" fontId="143" fillId="0" borderId="4" xfId="642" applyNumberFormat="1" applyFont="1" applyBorder="1" applyAlignment="1">
      <alignment horizontal="center" vertical="center"/>
    </xf>
    <xf numFmtId="49" fontId="143" fillId="0" borderId="5" xfId="642" applyNumberFormat="1" applyFont="1" applyBorder="1" applyAlignment="1">
      <alignment horizontal="center" vertical="center"/>
    </xf>
    <xf numFmtId="49" fontId="22" fillId="0" borderId="114" xfId="642" applyNumberFormat="1" applyFont="1" applyBorder="1" applyAlignment="1">
      <alignment horizontal="center" vertical="center"/>
    </xf>
    <xf numFmtId="49" fontId="22" fillId="0" borderId="66" xfId="642" applyNumberFormat="1" applyFont="1" applyBorder="1" applyAlignment="1">
      <alignment horizontal="center" vertical="center"/>
    </xf>
    <xf numFmtId="49" fontId="22" fillId="0" borderId="38" xfId="642" applyNumberFormat="1" applyFont="1" applyBorder="1" applyAlignment="1">
      <alignment horizontal="center" vertical="center"/>
    </xf>
    <xf numFmtId="49" fontId="22" fillId="0" borderId="193" xfId="641" applyNumberFormat="1" applyFont="1" applyBorder="1" applyAlignment="1">
      <alignment horizontal="center" vertical="center"/>
    </xf>
    <xf numFmtId="49" fontId="22" fillId="0" borderId="110" xfId="642" applyNumberFormat="1" applyFont="1" applyBorder="1" applyAlignment="1">
      <alignment horizontal="center" vertical="center"/>
    </xf>
    <xf numFmtId="49" fontId="22" fillId="0" borderId="62" xfId="642" applyNumberFormat="1" applyFont="1" applyBorder="1" applyAlignment="1">
      <alignment horizontal="center" vertical="center"/>
    </xf>
    <xf numFmtId="0" fontId="120" fillId="0" borderId="0" xfId="613" applyFont="1" applyAlignment="1">
      <alignment horizontal="center" vertical="center" wrapText="1"/>
    </xf>
    <xf numFmtId="0" fontId="120" fillId="0" borderId="0" xfId="613" applyFont="1" applyAlignment="1">
      <alignment horizontal="center" vertical="center"/>
    </xf>
    <xf numFmtId="0" fontId="118" fillId="0" borderId="0" xfId="613" applyFont="1" applyAlignment="1">
      <alignment horizontal="center" vertical="center"/>
    </xf>
    <xf numFmtId="49" fontId="118" fillId="0" borderId="28" xfId="613" applyNumberFormat="1" applyFont="1" applyBorder="1" applyAlignment="1">
      <alignment horizontal="center" vertical="center"/>
    </xf>
    <xf numFmtId="49" fontId="146" fillId="0" borderId="12" xfId="615" applyNumberFormat="1" applyFont="1" applyBorder="1" applyAlignment="1">
      <alignment horizontal="center" vertical="center"/>
    </xf>
    <xf numFmtId="49" fontId="118" fillId="0" borderId="200" xfId="613" applyNumberFormat="1" applyFont="1" applyBorder="1" applyAlignment="1">
      <alignment horizontal="center" vertical="center"/>
    </xf>
    <xf numFmtId="49" fontId="118" fillId="0" borderId="121" xfId="613" applyNumberFormat="1" applyFont="1" applyBorder="1" applyAlignment="1">
      <alignment horizontal="center" vertical="center"/>
    </xf>
    <xf numFmtId="49" fontId="118" fillId="0" borderId="35" xfId="613" applyNumberFormat="1" applyFont="1" applyBorder="1" applyAlignment="1">
      <alignment horizontal="center" vertical="center"/>
    </xf>
    <xf numFmtId="49" fontId="118" fillId="0" borderId="192" xfId="613" applyNumberFormat="1" applyFont="1" applyBorder="1" applyAlignment="1">
      <alignment horizontal="center" vertical="center"/>
    </xf>
    <xf numFmtId="49" fontId="82" fillId="0" borderId="1" xfId="613" applyNumberFormat="1" applyFont="1" applyBorder="1" applyAlignment="1">
      <alignment horizontal="left" vertical="center" indent="1"/>
    </xf>
    <xf numFmtId="49" fontId="189" fillId="0" borderId="197" xfId="625" applyNumberFormat="1" applyBorder="1" applyAlignment="1">
      <alignment horizontal="left" vertical="center" indent="1"/>
    </xf>
    <xf numFmtId="49" fontId="189" fillId="0" borderId="6" xfId="625" applyNumberFormat="1" applyBorder="1" applyAlignment="1">
      <alignment horizontal="left" vertical="center" indent="1"/>
    </xf>
    <xf numFmtId="0" fontId="120" fillId="0" borderId="0" xfId="613" applyFont="1" applyAlignment="1">
      <alignment horizontal="center"/>
    </xf>
    <xf numFmtId="49" fontId="143" fillId="0" borderId="102" xfId="613" applyNumberFormat="1" applyFont="1" applyBorder="1" applyAlignment="1">
      <alignment horizontal="center" vertical="center"/>
    </xf>
    <xf numFmtId="49" fontId="57" fillId="0" borderId="12" xfId="615" applyNumberFormat="1" applyFont="1" applyBorder="1" applyAlignment="1">
      <alignment horizontal="center" vertical="center"/>
    </xf>
    <xf numFmtId="49" fontId="114" fillId="0" borderId="5" xfId="615" applyNumberFormat="1" applyFont="1" applyBorder="1" applyAlignment="1">
      <alignment horizontal="center" vertical="center"/>
    </xf>
    <xf numFmtId="49" fontId="82" fillId="0" borderId="26" xfId="613" applyNumberFormat="1" applyFont="1" applyBorder="1" applyAlignment="1">
      <alignment horizontal="left" vertical="center" indent="1"/>
    </xf>
    <xf numFmtId="49" fontId="189" fillId="0" borderId="2" xfId="625" applyNumberFormat="1" applyBorder="1" applyAlignment="1">
      <alignment horizontal="left" vertical="center" indent="1"/>
    </xf>
    <xf numFmtId="49" fontId="189" fillId="0" borderId="121" xfId="625" applyNumberFormat="1" applyBorder="1" applyAlignment="1">
      <alignment horizontal="left" vertical="center" indent="1"/>
    </xf>
    <xf numFmtId="49" fontId="189" fillId="0" borderId="99" xfId="625" applyNumberFormat="1" applyBorder="1" applyAlignment="1">
      <alignment horizontal="left" vertical="center" indent="1"/>
    </xf>
    <xf numFmtId="49" fontId="189" fillId="0" borderId="0" xfId="625" applyNumberFormat="1" applyAlignment="1">
      <alignment horizontal="left" vertical="center" indent="1"/>
    </xf>
    <xf numFmtId="49" fontId="189" fillId="0" borderId="174" xfId="625" applyNumberFormat="1" applyBorder="1" applyAlignment="1">
      <alignment horizontal="left" vertical="center" indent="1"/>
    </xf>
    <xf numFmtId="49" fontId="189" fillId="0" borderId="29" xfId="625" applyNumberFormat="1" applyBorder="1" applyAlignment="1">
      <alignment horizontal="left" vertical="center" indent="1"/>
    </xf>
    <xf numFmtId="49" fontId="189" fillId="0" borderId="7" xfId="625" applyNumberFormat="1" applyBorder="1" applyAlignment="1">
      <alignment horizontal="left" vertical="center" indent="1"/>
    </xf>
    <xf numFmtId="49" fontId="189" fillId="0" borderId="91" xfId="625" applyNumberFormat="1" applyBorder="1" applyAlignment="1">
      <alignment horizontal="left" vertical="center" indent="1"/>
    </xf>
    <xf numFmtId="49" fontId="82" fillId="0" borderId="114" xfId="616" applyNumberFormat="1" applyFont="1" applyBorder="1" applyAlignment="1">
      <alignment vertical="center"/>
    </xf>
    <xf numFmtId="49" fontId="82" fillId="0" borderId="162" xfId="616" applyNumberFormat="1" applyFont="1" applyBorder="1" applyAlignment="1">
      <alignment vertical="center"/>
    </xf>
    <xf numFmtId="49" fontId="118" fillId="0" borderId="106" xfId="616" applyNumberFormat="1" applyFont="1" applyFill="1" applyBorder="1" applyAlignment="1">
      <alignment vertical="center"/>
    </xf>
    <xf numFmtId="49" fontId="118" fillId="0" borderId="14" xfId="616" applyNumberFormat="1" applyFont="1" applyFill="1" applyBorder="1" applyAlignment="1">
      <alignment vertical="center"/>
    </xf>
    <xf numFmtId="0" fontId="22" fillId="0" borderId="0" xfId="616" applyFont="1" applyAlignment="1">
      <alignment horizontal="left" vertical="center" wrapText="1"/>
    </xf>
    <xf numFmtId="49" fontId="118" fillId="0" borderId="112" xfId="616" applyNumberFormat="1" applyFont="1" applyBorder="1" applyAlignment="1">
      <alignment horizontal="center" vertical="center"/>
    </xf>
    <xf numFmtId="49" fontId="114" fillId="0" borderId="81" xfId="617" applyNumberFormat="1" applyFont="1" applyBorder="1" applyAlignment="1">
      <alignment horizontal="center" vertical="center"/>
    </xf>
    <xf numFmtId="49" fontId="118" fillId="0" borderId="115" xfId="616" applyNumberFormat="1" applyFont="1" applyBorder="1" applyAlignment="1">
      <alignment horizontal="center" vertical="center"/>
    </xf>
    <xf numFmtId="49" fontId="151" fillId="0" borderId="198" xfId="625" applyNumberFormat="1" applyFont="1" applyBorder="1" applyAlignment="1">
      <alignment horizontal="center" vertical="center"/>
    </xf>
    <xf numFmtId="49" fontId="118" fillId="0" borderId="112" xfId="616" applyNumberFormat="1" applyFont="1" applyBorder="1" applyAlignment="1">
      <alignment horizontal="center" vertical="center" wrapText="1"/>
    </xf>
    <xf numFmtId="49" fontId="114" fillId="0" borderId="81" xfId="617" applyNumberFormat="1" applyFont="1" applyBorder="1" applyAlignment="1">
      <alignment horizontal="center" vertical="center" wrapText="1"/>
    </xf>
    <xf numFmtId="49" fontId="118" fillId="0" borderId="113" xfId="616" applyNumberFormat="1" applyFont="1" applyBorder="1" applyAlignment="1">
      <alignment horizontal="center" vertical="center" wrapText="1"/>
    </xf>
    <xf numFmtId="49" fontId="114" fillId="0" borderId="8" xfId="617" applyNumberFormat="1" applyFont="1" applyBorder="1" applyAlignment="1">
      <alignment horizontal="center" vertical="center" wrapText="1"/>
    </xf>
    <xf numFmtId="49" fontId="82" fillId="0" borderId="110" xfId="616" applyNumberFormat="1" applyFont="1" applyBorder="1" applyAlignment="1">
      <alignment vertical="center"/>
    </xf>
    <xf numFmtId="49" fontId="82" fillId="0" borderId="17" xfId="616" applyNumberFormat="1" applyFont="1" applyBorder="1" applyAlignment="1">
      <alignment vertical="center"/>
    </xf>
    <xf numFmtId="49" fontId="22" fillId="0" borderId="106" xfId="616" applyNumberFormat="1" applyFont="1" applyBorder="1" applyAlignment="1">
      <alignment vertical="center"/>
    </xf>
    <xf numFmtId="49" fontId="22" fillId="0" borderId="14" xfId="616" applyNumberFormat="1" applyFont="1" applyBorder="1" applyAlignment="1">
      <alignment vertical="center"/>
    </xf>
    <xf numFmtId="0" fontId="22" fillId="0" borderId="0" xfId="616" applyFont="1" applyAlignment="1">
      <alignment horizontal="right" vertical="center"/>
    </xf>
    <xf numFmtId="0" fontId="82" fillId="0" borderId="0" xfId="616" applyFont="1" applyAlignment="1">
      <alignment horizontal="right" vertical="center"/>
    </xf>
    <xf numFmtId="0" fontId="148" fillId="0" borderId="0" xfId="616" applyFont="1" applyAlignment="1">
      <alignment horizontal="center" vertical="center"/>
    </xf>
    <xf numFmtId="0" fontId="149" fillId="0" borderId="0" xfId="611" applyFont="1" applyAlignment="1">
      <alignment horizontal="center" vertical="center"/>
    </xf>
    <xf numFmtId="0" fontId="150" fillId="0" borderId="0" xfId="625" applyFont="1" applyAlignment="1">
      <alignment horizontal="center" vertical="center"/>
    </xf>
    <xf numFmtId="0" fontId="52" fillId="0" borderId="0" xfId="625" applyFont="1" applyAlignment="1">
      <alignment horizontal="center" vertical="center"/>
    </xf>
    <xf numFmtId="49" fontId="82" fillId="0" borderId="26" xfId="616" applyNumberFormat="1" applyFont="1" applyBorder="1" applyAlignment="1">
      <alignment horizontal="left" vertical="center"/>
    </xf>
    <xf numFmtId="49" fontId="82" fillId="0" borderId="121" xfId="616" applyNumberFormat="1" applyFont="1" applyBorder="1" applyAlignment="1">
      <alignment horizontal="left" vertical="center"/>
    </xf>
    <xf numFmtId="49" fontId="82" fillId="0" borderId="99" xfId="616" applyNumberFormat="1" applyFont="1" applyBorder="1" applyAlignment="1">
      <alignment horizontal="left" vertical="center"/>
    </xf>
    <xf numFmtId="49" fontId="82" fillId="0" borderId="174" xfId="616" applyNumberFormat="1" applyFont="1" applyBorder="1" applyAlignment="1">
      <alignment horizontal="left" vertical="center"/>
    </xf>
    <xf numFmtId="49" fontId="82" fillId="0" borderId="29" xfId="616" applyNumberFormat="1" applyFont="1" applyBorder="1" applyAlignment="1">
      <alignment horizontal="left" vertical="center"/>
    </xf>
    <xf numFmtId="49" fontId="82" fillId="0" borderId="91" xfId="616" applyNumberFormat="1" applyFont="1" applyBorder="1" applyAlignment="1">
      <alignment horizontal="left" vertical="center"/>
    </xf>
    <xf numFmtId="49" fontId="143" fillId="0" borderId="102" xfId="616" applyNumberFormat="1" applyFont="1" applyBorder="1" applyAlignment="1">
      <alignment horizontal="center" vertical="center" wrapText="1"/>
    </xf>
    <xf numFmtId="49" fontId="143" fillId="0" borderId="4" xfId="616" applyNumberFormat="1" applyFont="1" applyBorder="1" applyAlignment="1">
      <alignment horizontal="center" vertical="center" wrapText="1"/>
    </xf>
    <xf numFmtId="49" fontId="143" fillId="0" borderId="5" xfId="616" applyNumberFormat="1" applyFont="1" applyBorder="1" applyAlignment="1">
      <alignment horizontal="center" vertical="center" wrapText="1"/>
    </xf>
    <xf numFmtId="49" fontId="118" fillId="0" borderId="38" xfId="616" applyNumberFormat="1" applyFont="1" applyBorder="1" applyAlignment="1">
      <alignment horizontal="center" vertical="center" wrapText="1"/>
    </xf>
    <xf numFmtId="49" fontId="118" fillId="0" borderId="14" xfId="616" applyNumberFormat="1" applyFont="1" applyBorder="1" applyAlignment="1">
      <alignment horizontal="center" vertical="center" wrapText="1"/>
    </xf>
    <xf numFmtId="49" fontId="118" fillId="0" borderId="193" xfId="616" applyNumberFormat="1" applyFont="1" applyBorder="1" applyAlignment="1">
      <alignment horizontal="center" vertical="center" wrapText="1"/>
    </xf>
    <xf numFmtId="0" fontId="120" fillId="0" borderId="0" xfId="619" applyFont="1" applyAlignment="1">
      <alignment horizontal="center"/>
    </xf>
    <xf numFmtId="0" fontId="152" fillId="0" borderId="0" xfId="615" applyFont="1" applyAlignment="1">
      <alignment horizontal="center"/>
    </xf>
    <xf numFmtId="0" fontId="118" fillId="0" borderId="0" xfId="619" applyFont="1" applyAlignment="1">
      <alignment horizontal="center" vertical="top"/>
    </xf>
    <xf numFmtId="0" fontId="115" fillId="0" borderId="0" xfId="615" applyFont="1" applyAlignment="1">
      <alignment horizontal="center" vertical="top"/>
    </xf>
    <xf numFmtId="49" fontId="82" fillId="0" borderId="1" xfId="619" applyNumberFormat="1" applyFont="1" applyBorder="1" applyAlignment="1">
      <alignment horizontal="center" vertical="center" wrapText="1"/>
    </xf>
    <xf numFmtId="49" fontId="82" fillId="0" borderId="197" xfId="615" applyNumberFormat="1" applyFont="1" applyBorder="1" applyAlignment="1">
      <alignment horizontal="center" vertical="center" wrapText="1"/>
    </xf>
    <xf numFmtId="49" fontId="82" fillId="0" borderId="6" xfId="615" applyNumberFormat="1" applyFont="1" applyBorder="1" applyAlignment="1">
      <alignment horizontal="center" vertical="center" wrapText="1"/>
    </xf>
    <xf numFmtId="49" fontId="143" fillId="0" borderId="26" xfId="619" applyNumberFormat="1" applyFont="1" applyBorder="1" applyAlignment="1">
      <alignment horizontal="center" vertical="center"/>
    </xf>
    <xf numFmtId="49" fontId="143" fillId="0" borderId="2" xfId="619" applyNumberFormat="1" applyFont="1" applyBorder="1" applyAlignment="1">
      <alignment horizontal="center" vertical="center"/>
    </xf>
    <xf numFmtId="49" fontId="143" fillId="0" borderId="2" xfId="615" applyNumberFormat="1" applyFont="1" applyBorder="1" applyAlignment="1">
      <alignment horizontal="center" vertical="center"/>
    </xf>
    <xf numFmtId="49" fontId="143" fillId="0" borderId="121" xfId="615" applyNumberFormat="1" applyFont="1" applyBorder="1" applyAlignment="1">
      <alignment horizontal="center" vertical="center"/>
    </xf>
    <xf numFmtId="49" fontId="143" fillId="0" borderId="102" xfId="619" applyNumberFormat="1" applyFont="1" applyBorder="1" applyAlignment="1">
      <alignment horizontal="center" vertical="center" wrapText="1"/>
    </xf>
    <xf numFmtId="49" fontId="143" fillId="0" borderId="4" xfId="619" applyNumberFormat="1" applyFont="1" applyBorder="1" applyAlignment="1">
      <alignment horizontal="center" vertical="center" wrapText="1"/>
    </xf>
    <xf numFmtId="49" fontId="143" fillId="0" borderId="4" xfId="615" applyNumberFormat="1" applyFont="1" applyBorder="1" applyAlignment="1">
      <alignment horizontal="center" vertical="center" wrapText="1"/>
    </xf>
    <xf numFmtId="49" fontId="143" fillId="0" borderId="5" xfId="615" applyNumberFormat="1" applyFont="1" applyBorder="1" applyAlignment="1">
      <alignment horizontal="center" vertical="center" wrapText="1"/>
    </xf>
    <xf numFmtId="49" fontId="143" fillId="0" borderId="106" xfId="619" applyNumberFormat="1" applyFont="1" applyBorder="1" applyAlignment="1">
      <alignment horizontal="center" vertical="center"/>
    </xf>
    <xf numFmtId="49" fontId="57" fillId="0" borderId="16" xfId="615" applyNumberFormat="1" applyFont="1" applyBorder="1" applyAlignment="1">
      <alignment horizontal="center" vertical="center"/>
    </xf>
    <xf numFmtId="49" fontId="143" fillId="0" borderId="38" xfId="619" applyNumberFormat="1" applyFont="1" applyBorder="1" applyAlignment="1">
      <alignment horizontal="center" vertical="center"/>
    </xf>
    <xf numFmtId="49" fontId="143" fillId="0" borderId="16" xfId="619" applyNumberFormat="1" applyFont="1" applyBorder="1" applyAlignment="1">
      <alignment horizontal="center" vertical="center"/>
    </xf>
    <xf numFmtId="49" fontId="118" fillId="0" borderId="39" xfId="619" applyNumberFormat="1" applyFont="1" applyBorder="1" applyAlignment="1">
      <alignment horizontal="center" vertical="center"/>
    </xf>
    <xf numFmtId="49" fontId="118" fillId="0" borderId="15" xfId="619" applyNumberFormat="1" applyFont="1" applyBorder="1" applyAlignment="1">
      <alignment horizontal="center" vertical="center"/>
    </xf>
    <xf numFmtId="49" fontId="118" fillId="0" borderId="39" xfId="616" applyNumberFormat="1" applyFont="1" applyBorder="1" applyAlignment="1">
      <alignment horizontal="center" vertical="center" wrapText="1"/>
    </xf>
    <xf numFmtId="49" fontId="118" fillId="0" borderId="15" xfId="616" applyNumberFormat="1" applyFont="1" applyBorder="1" applyAlignment="1">
      <alignment horizontal="center" vertical="center" wrapText="1"/>
    </xf>
    <xf numFmtId="0" fontId="140" fillId="0" borderId="0" xfId="619" applyFont="1" applyAlignment="1">
      <alignment horizontal="center" vertical="center"/>
    </xf>
    <xf numFmtId="0" fontId="141" fillId="0" borderId="0" xfId="625" applyFont="1" applyAlignment="1">
      <alignment horizontal="center" vertical="center"/>
    </xf>
    <xf numFmtId="0" fontId="142" fillId="0" borderId="0" xfId="619" applyFont="1" applyAlignment="1">
      <alignment horizontal="center" vertical="center"/>
    </xf>
    <xf numFmtId="0" fontId="142" fillId="0" borderId="0" xfId="625" applyFont="1" applyAlignment="1">
      <alignment horizontal="center" vertical="center"/>
    </xf>
    <xf numFmtId="49" fontId="82" fillId="0" borderId="1" xfId="619" applyNumberFormat="1" applyFont="1" applyBorder="1" applyAlignment="1">
      <alignment horizontal="left" vertical="center" indent="1"/>
    </xf>
    <xf numFmtId="49" fontId="26" fillId="0" borderId="197" xfId="625" applyNumberFormat="1" applyFont="1" applyBorder="1" applyAlignment="1">
      <alignment horizontal="left" vertical="center" indent="1"/>
    </xf>
    <xf numFmtId="49" fontId="26" fillId="0" borderId="6" xfId="625" applyNumberFormat="1" applyFont="1" applyBorder="1" applyAlignment="1">
      <alignment horizontal="left" vertical="center" indent="1"/>
    </xf>
    <xf numFmtId="49" fontId="82" fillId="0" borderId="102" xfId="619" applyNumberFormat="1" applyFont="1" applyBorder="1" applyAlignment="1">
      <alignment horizontal="center" vertical="center"/>
    </xf>
    <xf numFmtId="49" fontId="82" fillId="0" borderId="12" xfId="618" applyNumberFormat="1" applyFont="1" applyBorder="1" applyAlignment="1">
      <alignment horizontal="center" vertical="center"/>
    </xf>
    <xf numFmtId="49" fontId="22" fillId="0" borderId="28" xfId="619" applyNumberFormat="1" applyFont="1" applyBorder="1" applyAlignment="1">
      <alignment horizontal="center" vertical="center"/>
    </xf>
    <xf numFmtId="49" fontId="22" fillId="0" borderId="5" xfId="619" applyNumberFormat="1" applyFont="1" applyBorder="1" applyAlignment="1">
      <alignment horizontal="center" vertical="center"/>
    </xf>
    <xf numFmtId="49" fontId="82" fillId="0" borderId="26" xfId="619" applyNumberFormat="1" applyFont="1" applyBorder="1" applyAlignment="1">
      <alignment horizontal="center" vertical="center" wrapText="1"/>
    </xf>
    <xf numFmtId="49" fontId="26" fillId="0" borderId="2" xfId="625" applyNumberFormat="1" applyFont="1" applyBorder="1" applyAlignment="1">
      <alignment horizontal="center" vertical="center"/>
    </xf>
    <xf numFmtId="49" fontId="26" fillId="0" borderId="121" xfId="625" applyNumberFormat="1" applyFont="1" applyBorder="1" applyAlignment="1">
      <alignment horizontal="center" vertical="center"/>
    </xf>
    <xf numFmtId="49" fontId="82" fillId="0" borderId="197" xfId="618" applyNumberFormat="1" applyFont="1" applyBorder="1" applyAlignment="1">
      <alignment horizontal="center" vertical="center" wrapText="1"/>
    </xf>
    <xf numFmtId="49" fontId="118" fillId="0" borderId="202" xfId="616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22" fillId="0" borderId="0" xfId="592" applyFont="1" applyAlignment="1">
      <alignment horizontal="center"/>
    </xf>
    <xf numFmtId="0" fontId="37" fillId="0" borderId="168" xfId="592" applyFont="1" applyBorder="1" applyAlignment="1">
      <alignment horizontal="center"/>
    </xf>
    <xf numFmtId="0" fontId="37" fillId="0" borderId="169" xfId="592" applyFont="1" applyBorder="1" applyAlignment="1">
      <alignment horizontal="center"/>
    </xf>
    <xf numFmtId="0" fontId="37" fillId="0" borderId="170" xfId="592" applyFont="1" applyBorder="1" applyAlignment="1">
      <alignment horizontal="center"/>
    </xf>
    <xf numFmtId="0" fontId="37" fillId="0" borderId="171" xfId="592" applyFont="1" applyBorder="1" applyAlignment="1">
      <alignment horizontal="center"/>
    </xf>
    <xf numFmtId="0" fontId="37" fillId="0" borderId="126" xfId="592" applyFont="1" applyBorder="1" applyAlignment="1">
      <alignment horizontal="center" vertical="center"/>
    </xf>
    <xf numFmtId="0" fontId="37" fillId="0" borderId="124" xfId="592" applyFont="1" applyBorder="1" applyAlignment="1">
      <alignment horizontal="center" vertical="center"/>
    </xf>
    <xf numFmtId="0" fontId="37" fillId="0" borderId="60" xfId="592" applyFont="1" applyBorder="1" applyAlignment="1">
      <alignment horizontal="center" vertical="center"/>
    </xf>
    <xf numFmtId="0" fontId="37" fillId="0" borderId="163" xfId="592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2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34" fillId="0" borderId="0" xfId="0" applyFont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99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79" xfId="0" applyFont="1" applyBorder="1" applyAlignment="1">
      <alignment horizontal="center" vertical="center" wrapText="1"/>
    </xf>
    <xf numFmtId="0" fontId="10" fillId="0" borderId="80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0" fillId="0" borderId="0" xfId="0" applyAlignment="1"/>
    <xf numFmtId="0" fontId="10" fillId="0" borderId="127" xfId="0" applyFont="1" applyBorder="1" applyAlignment="1">
      <alignment horizontal="center" vertical="center" wrapText="1"/>
    </xf>
    <xf numFmtId="0" fontId="10" fillId="0" borderId="81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166" fillId="0" borderId="54" xfId="0" applyFont="1" applyBorder="1" applyAlignment="1">
      <alignment horizontal="center" vertical="center" wrapText="1"/>
    </xf>
    <xf numFmtId="0" fontId="166" fillId="0" borderId="52" xfId="0" applyFont="1" applyBorder="1" applyAlignment="1">
      <alignment horizontal="center" vertical="center" wrapText="1"/>
    </xf>
    <xf numFmtId="0" fontId="35" fillId="0" borderId="100" xfId="0" applyFont="1" applyBorder="1" applyAlignment="1">
      <alignment horizontal="center" vertical="center" wrapText="1"/>
    </xf>
    <xf numFmtId="0" fontId="35" fillId="0" borderId="101" xfId="0" applyFont="1" applyBorder="1" applyAlignment="1">
      <alignment horizontal="center" vertical="center" wrapText="1"/>
    </xf>
    <xf numFmtId="0" fontId="166" fillId="0" borderId="176" xfId="0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5" fillId="0" borderId="42" xfId="0" applyFont="1" applyBorder="1" applyAlignment="1">
      <alignment horizontal="center" vertical="center" wrapText="1"/>
    </xf>
    <xf numFmtId="0" fontId="45" fillId="0" borderId="46" xfId="0" applyFont="1" applyBorder="1" applyAlignment="1">
      <alignment horizontal="center" vertical="center" wrapText="1"/>
    </xf>
    <xf numFmtId="0" fontId="45" fillId="0" borderId="99" xfId="0" applyFont="1" applyBorder="1" applyAlignment="1">
      <alignment horizontal="center" vertical="center" wrapText="1"/>
    </xf>
    <xf numFmtId="0" fontId="45" fillId="0" borderId="29" xfId="0" applyFont="1" applyBorder="1" applyAlignment="1">
      <alignment horizontal="center" vertical="center" wrapText="1"/>
    </xf>
    <xf numFmtId="0" fontId="35" fillId="0" borderId="79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43" xfId="0" applyFont="1" applyBorder="1" applyAlignment="1">
      <alignment horizontal="center" vertical="center" wrapText="1"/>
    </xf>
    <xf numFmtId="0" fontId="35" fillId="0" borderId="80" xfId="0" applyFont="1" applyBorder="1" applyAlignment="1">
      <alignment horizontal="center" vertical="center" wrapText="1"/>
    </xf>
    <xf numFmtId="0" fontId="35" fillId="0" borderId="47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center" vertical="center" wrapText="1"/>
    </xf>
    <xf numFmtId="0" fontId="35" fillId="0" borderId="92" xfId="0" applyFont="1" applyBorder="1" applyAlignment="1">
      <alignment horizontal="center" vertical="center"/>
    </xf>
    <xf numFmtId="0" fontId="35" fillId="0" borderId="93" xfId="0" applyFont="1" applyBorder="1" applyAlignment="1">
      <alignment horizontal="center" vertical="center"/>
    </xf>
    <xf numFmtId="0" fontId="35" fillId="0" borderId="94" xfId="0" applyFont="1" applyBorder="1" applyAlignment="1">
      <alignment horizontal="center" vertical="center"/>
    </xf>
    <xf numFmtId="0" fontId="35" fillId="0" borderId="95" xfId="0" applyFont="1" applyBorder="1" applyAlignment="1">
      <alignment horizontal="center" vertical="center"/>
    </xf>
    <xf numFmtId="0" fontId="35" fillId="0" borderId="96" xfId="0" applyFont="1" applyBorder="1" applyAlignment="1">
      <alignment horizontal="center" vertical="center"/>
    </xf>
    <xf numFmtId="0" fontId="35" fillId="0" borderId="97" xfId="0" applyFont="1" applyBorder="1" applyAlignment="1">
      <alignment horizontal="center" vertical="center"/>
    </xf>
    <xf numFmtId="0" fontId="35" fillId="0" borderId="98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34" fillId="0" borderId="42" xfId="0" applyFont="1" applyBorder="1" applyAlignment="1">
      <alignment horizontal="center" vertical="center" wrapText="1"/>
    </xf>
    <xf numFmtId="0" fontId="34" fillId="0" borderId="46" xfId="0" applyFont="1" applyBorder="1" applyAlignment="1">
      <alignment horizontal="center" vertical="center" wrapText="1"/>
    </xf>
    <xf numFmtId="0" fontId="34" fillId="0" borderId="56" xfId="0" applyFont="1" applyBorder="1" applyAlignment="1">
      <alignment horizontal="center" vertical="center" wrapText="1"/>
    </xf>
    <xf numFmtId="0" fontId="34" fillId="0" borderId="93" xfId="0" applyFont="1" applyBorder="1" applyAlignment="1">
      <alignment horizontal="center" vertical="center"/>
    </xf>
    <xf numFmtId="0" fontId="34" fillId="0" borderId="94" xfId="0" applyFont="1" applyBorder="1" applyAlignment="1">
      <alignment horizontal="center" vertical="center"/>
    </xf>
    <xf numFmtId="0" fontId="34" fillId="0" borderId="54" xfId="0" applyFont="1" applyBorder="1" applyAlignment="1">
      <alignment horizontal="center" vertical="center" wrapText="1"/>
    </xf>
    <xf numFmtId="0" fontId="34" fillId="0" borderId="52" xfId="0" applyFont="1" applyBorder="1" applyAlignment="1">
      <alignment horizontal="center" vertical="center" wrapText="1"/>
    </xf>
    <xf numFmtId="0" fontId="34" fillId="0" borderId="55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65" fillId="0" borderId="0" xfId="0" applyFont="1" applyAlignment="1">
      <alignment horizontal="left" wrapText="1"/>
    </xf>
    <xf numFmtId="0" fontId="56" fillId="0" borderId="0" xfId="0" applyFont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99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58" fillId="0" borderId="102" xfId="0" applyFont="1" applyBorder="1" applyAlignment="1">
      <alignment horizontal="center" vertical="center"/>
    </xf>
    <xf numFmtId="0" fontId="58" fillId="0" borderId="4" xfId="0" applyFont="1" applyBorder="1" applyAlignment="1">
      <alignment horizontal="center" vertical="center"/>
    </xf>
    <xf numFmtId="0" fontId="58" fillId="0" borderId="5" xfId="0" applyFont="1" applyBorder="1" applyAlignment="1">
      <alignment horizontal="center" vertical="center"/>
    </xf>
    <xf numFmtId="0" fontId="58" fillId="0" borderId="99" xfId="0" applyFont="1" applyBorder="1" applyAlignment="1">
      <alignment horizontal="center" vertical="center"/>
    </xf>
    <xf numFmtId="0" fontId="58" fillId="0" borderId="29" xfId="0" applyFont="1" applyBorder="1" applyAlignment="1">
      <alignment horizontal="center" vertical="center"/>
    </xf>
    <xf numFmtId="0" fontId="58" fillId="0" borderId="113" xfId="0" applyFont="1" applyBorder="1" applyAlignment="1">
      <alignment horizontal="center" vertical="center"/>
    </xf>
    <xf numFmtId="0" fontId="58" fillId="20" borderId="8" xfId="0" applyFont="1" applyFill="1" applyBorder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34" fillId="0" borderId="26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53" fillId="0" borderId="120" xfId="0" applyFont="1" applyBorder="1" applyAlignment="1">
      <alignment horizontal="center" vertical="center" wrapText="1"/>
    </xf>
    <xf numFmtId="0" fontId="53" fillId="0" borderId="83" xfId="0" applyFont="1" applyBorder="1" applyAlignment="1">
      <alignment horizontal="center" vertical="center" wrapText="1"/>
    </xf>
    <xf numFmtId="0" fontId="53" fillId="0" borderId="105" xfId="0" applyFont="1" applyBorder="1" applyAlignment="1">
      <alignment horizontal="center" vertical="center" wrapText="1"/>
    </xf>
    <xf numFmtId="0" fontId="53" fillId="0" borderId="104" xfId="0" applyFont="1" applyBorder="1" applyAlignment="1">
      <alignment horizontal="center" vertical="center" wrapText="1"/>
    </xf>
    <xf numFmtId="0" fontId="34" fillId="0" borderId="79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12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29" fillId="0" borderId="82" xfId="610" applyFont="1" applyBorder="1" applyAlignment="1">
      <alignment horizontal="center" vertical="center"/>
    </xf>
    <xf numFmtId="0" fontId="29" fillId="0" borderId="61" xfId="610" applyFont="1" applyBorder="1" applyAlignment="1">
      <alignment horizontal="center" vertical="center"/>
    </xf>
    <xf numFmtId="0" fontId="12" fillId="0" borderId="177" xfId="595" applyFont="1" applyBorder="1" applyAlignment="1">
      <alignment horizontal="center" vertical="center" wrapText="1"/>
    </xf>
    <xf numFmtId="0" fontId="12" fillId="0" borderId="89" xfId="595" applyFont="1" applyBorder="1" applyAlignment="1">
      <alignment horizontal="center" vertical="center" wrapText="1"/>
    </xf>
    <xf numFmtId="0" fontId="12" fillId="0" borderId="66" xfId="595" applyFont="1" applyBorder="1" applyAlignment="1">
      <alignment horizontal="center" vertical="center" wrapText="1"/>
    </xf>
    <xf numFmtId="0" fontId="12" fillId="0" borderId="90" xfId="595" applyFont="1" applyBorder="1" applyAlignment="1">
      <alignment horizontal="center" vertical="center" wrapText="1"/>
    </xf>
    <xf numFmtId="0" fontId="122" fillId="20" borderId="0" xfId="607" applyFont="1" applyFill="1" applyAlignment="1">
      <alignment horizontal="center"/>
    </xf>
    <xf numFmtId="0" fontId="135" fillId="20" borderId="79" xfId="593" applyFont="1" applyFill="1" applyBorder="1" applyAlignment="1">
      <alignment horizontal="center" vertical="center"/>
    </xf>
    <xf numFmtId="0" fontId="135" fillId="20" borderId="43" xfId="593" applyFont="1" applyFill="1" applyBorder="1" applyAlignment="1">
      <alignment horizontal="center" vertical="center"/>
    </xf>
    <xf numFmtId="0" fontId="13" fillId="20" borderId="82" xfId="595" applyFont="1" applyFill="1" applyBorder="1" applyAlignment="1">
      <alignment horizontal="center" vertical="center"/>
    </xf>
    <xf numFmtId="0" fontId="13" fillId="20" borderId="61" xfId="595" applyFont="1" applyFill="1" applyBorder="1" applyAlignment="1">
      <alignment horizontal="center" vertical="center"/>
    </xf>
    <xf numFmtId="0" fontId="8" fillId="20" borderId="79" xfId="607" applyFont="1" applyFill="1" applyBorder="1" applyAlignment="1">
      <alignment horizontal="center" vertical="center"/>
    </xf>
    <xf numFmtId="0" fontId="8" fillId="20" borderId="121" xfId="607" applyFont="1" applyFill="1" applyBorder="1" applyAlignment="1">
      <alignment horizontal="center" vertical="center"/>
    </xf>
    <xf numFmtId="0" fontId="8" fillId="20" borderId="141" xfId="607" applyFont="1" applyFill="1" applyBorder="1" applyAlignment="1">
      <alignment horizontal="center" vertical="center"/>
    </xf>
    <xf numFmtId="0" fontId="8" fillId="20" borderId="174" xfId="607" applyFont="1" applyFill="1" applyBorder="1" applyAlignment="1">
      <alignment horizontal="center" vertical="center"/>
    </xf>
    <xf numFmtId="0" fontId="13" fillId="20" borderId="177" xfId="595" applyFont="1" applyFill="1" applyBorder="1" applyAlignment="1">
      <alignment horizontal="center" vertical="center" wrapText="1"/>
    </xf>
    <xf numFmtId="0" fontId="13" fillId="20" borderId="124" xfId="595" applyFont="1" applyFill="1" applyBorder="1" applyAlignment="1">
      <alignment horizontal="center" vertical="center" wrapText="1"/>
    </xf>
    <xf numFmtId="0" fontId="135" fillId="20" borderId="141" xfId="593" applyFont="1" applyFill="1" applyBorder="1" applyAlignment="1">
      <alignment horizontal="center" vertical="center"/>
    </xf>
    <xf numFmtId="0" fontId="135" fillId="20" borderId="160" xfId="593" applyFont="1" applyFill="1" applyBorder="1" applyAlignment="1">
      <alignment horizontal="center" vertical="center"/>
    </xf>
    <xf numFmtId="0" fontId="25" fillId="0" borderId="0" xfId="0" applyFont="1" applyAlignment="1">
      <alignment horizontal="left" vertical="top" wrapText="1"/>
    </xf>
    <xf numFmtId="0" fontId="26" fillId="0" borderId="102" xfId="595" applyFont="1" applyBorder="1" applyAlignment="1">
      <alignment horizontal="center" vertical="center"/>
    </xf>
    <xf numFmtId="0" fontId="26" fillId="0" borderId="182" xfId="595" applyFont="1" applyBorder="1" applyAlignment="1">
      <alignment horizontal="center" vertical="center"/>
    </xf>
    <xf numFmtId="0" fontId="132" fillId="0" borderId="0" xfId="593" applyFont="1" applyAlignment="1">
      <alignment vertical="top" wrapText="1"/>
    </xf>
    <xf numFmtId="0" fontId="128" fillId="0" borderId="0" xfId="595" applyFont="1" applyAlignment="1">
      <alignment horizontal="center" vertical="center"/>
    </xf>
    <xf numFmtId="0" fontId="26" fillId="0" borderId="181" xfId="595" applyFont="1" applyBorder="1" applyAlignment="1">
      <alignment horizontal="center" vertical="center"/>
    </xf>
    <xf numFmtId="0" fontId="26" fillId="0" borderId="106" xfId="595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26" fillId="0" borderId="108" xfId="595" applyFont="1" applyBorder="1" applyAlignment="1">
      <alignment horizontal="center" vertical="center"/>
    </xf>
    <xf numFmtId="0" fontId="111" fillId="0" borderId="0" xfId="0" applyFont="1" applyAlignment="1">
      <alignment horizontal="center" vertical="center"/>
    </xf>
    <xf numFmtId="0" fontId="181" fillId="0" borderId="0" xfId="0" applyFont="1" applyAlignment="1">
      <alignment horizontal="center" wrapText="1"/>
    </xf>
    <xf numFmtId="0" fontId="116" fillId="0" borderId="0" xfId="0" applyFont="1" applyAlignment="1">
      <alignment horizontal="center"/>
    </xf>
    <xf numFmtId="0" fontId="110" fillId="0" borderId="54" xfId="0" applyFont="1" applyBorder="1" applyAlignment="1">
      <alignment horizontal="center" vertical="center" wrapText="1"/>
    </xf>
    <xf numFmtId="0" fontId="110" fillId="0" borderId="108" xfId="0" applyFont="1" applyBorder="1" applyAlignment="1">
      <alignment horizontal="center" vertical="center" wrapText="1"/>
    </xf>
    <xf numFmtId="0" fontId="110" fillId="0" borderId="109" xfId="0" applyFont="1" applyBorder="1" applyAlignment="1">
      <alignment horizontal="center" vertical="center" wrapText="1"/>
    </xf>
    <xf numFmtId="0" fontId="117" fillId="0" borderId="145" xfId="0" applyFont="1" applyFill="1" applyBorder="1" applyAlignment="1">
      <alignment horizontal="center" vertical="center" wrapText="1"/>
    </xf>
    <xf numFmtId="0" fontId="117" fillId="0" borderId="147" xfId="0" applyFont="1" applyFill="1" applyBorder="1" applyAlignment="1">
      <alignment horizontal="center" vertical="center" wrapText="1"/>
    </xf>
    <xf numFmtId="0" fontId="117" fillId="0" borderId="148" xfId="0" applyFont="1" applyFill="1" applyBorder="1" applyAlignment="1">
      <alignment horizontal="center" vertical="center" wrapText="1"/>
    </xf>
    <xf numFmtId="0" fontId="117" fillId="0" borderId="51" xfId="0" applyFont="1" applyFill="1" applyBorder="1" applyAlignment="1">
      <alignment horizontal="center" vertical="center" wrapText="1"/>
    </xf>
    <xf numFmtId="0" fontId="117" fillId="0" borderId="14" xfId="0" applyFont="1" applyFill="1" applyBorder="1" applyAlignment="1">
      <alignment horizontal="center" vertical="center" wrapText="1"/>
    </xf>
    <xf numFmtId="0" fontId="117" fillId="0" borderId="157" xfId="0" applyFont="1" applyFill="1" applyBorder="1" applyAlignment="1">
      <alignment horizontal="center" vertical="center" wrapText="1"/>
    </xf>
    <xf numFmtId="0" fontId="119" fillId="0" borderId="0" xfId="0" applyFont="1" applyAlignment="1">
      <alignment horizontal="center" vertical="center"/>
    </xf>
    <xf numFmtId="0" fontId="120" fillId="0" borderId="0" xfId="0" applyFont="1" applyAlignment="1">
      <alignment vertical="center"/>
    </xf>
    <xf numFmtId="0" fontId="0" fillId="0" borderId="0" xfId="0" applyAlignment="1">
      <alignment vertical="center"/>
    </xf>
    <xf numFmtId="0" fontId="110" fillId="0" borderId="0" xfId="0" applyFont="1" applyAlignment="1">
      <alignment horizontal="center" vertical="center"/>
    </xf>
    <xf numFmtId="0" fontId="110" fillId="0" borderId="47" xfId="0" applyFont="1" applyBorder="1" applyAlignment="1">
      <alignment horizontal="center" vertical="center"/>
    </xf>
    <xf numFmtId="0" fontId="110" fillId="0" borderId="152" xfId="0" applyFont="1" applyBorder="1" applyAlignment="1">
      <alignment horizontal="center" vertical="center" wrapText="1"/>
    </xf>
    <xf numFmtId="0" fontId="110" fillId="0" borderId="154" xfId="0" applyFont="1" applyBorder="1" applyAlignment="1">
      <alignment horizontal="center" vertical="center" wrapText="1"/>
    </xf>
    <xf numFmtId="49" fontId="117" fillId="0" borderId="95" xfId="0" applyNumberFormat="1" applyFont="1" applyBorder="1" applyAlignment="1">
      <alignment horizontal="center"/>
    </xf>
    <xf numFmtId="49" fontId="117" fillId="0" borderId="96" xfId="0" applyNumberFormat="1" applyFont="1" applyBorder="1" applyAlignment="1">
      <alignment horizontal="center"/>
    </xf>
    <xf numFmtId="0" fontId="117" fillId="0" borderId="95" xfId="0" applyFont="1" applyBorder="1" applyAlignment="1">
      <alignment horizontal="center"/>
    </xf>
    <xf numFmtId="0" fontId="117" fillId="0" borderId="97" xfId="0" applyFont="1" applyBorder="1" applyAlignment="1">
      <alignment horizontal="center"/>
    </xf>
    <xf numFmtId="0" fontId="39" fillId="0" borderId="152" xfId="0" applyFont="1" applyBorder="1" applyAlignment="1">
      <alignment horizontal="left" vertical="center" wrapText="1"/>
    </xf>
    <xf numFmtId="0" fontId="39" fillId="0" borderId="49" xfId="0" applyFont="1" applyBorder="1" applyAlignment="1">
      <alignment horizontal="left" vertical="center" wrapText="1"/>
    </xf>
    <xf numFmtId="0" fontId="22" fillId="0" borderId="140" xfId="0" applyFont="1" applyBorder="1" applyAlignment="1">
      <alignment horizontal="center" vertical="center"/>
    </xf>
    <xf numFmtId="0" fontId="22" fillId="0" borderId="153" xfId="0" applyFont="1" applyBorder="1" applyAlignment="1">
      <alignment horizontal="center" vertical="center"/>
    </xf>
    <xf numFmtId="0" fontId="22" fillId="0" borderId="80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22" fillId="0" borderId="142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22" fillId="0" borderId="140" xfId="0" applyFont="1" applyBorder="1" applyAlignment="1">
      <alignment horizontal="center" vertical="center" wrapText="1"/>
    </xf>
    <xf numFmtId="0" fontId="22" fillId="0" borderId="153" xfId="0" applyFont="1" applyBorder="1" applyAlignment="1">
      <alignment horizontal="center" vertical="center" wrapText="1"/>
    </xf>
    <xf numFmtId="0" fontId="22" fillId="0" borderId="80" xfId="0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/>
    </xf>
    <xf numFmtId="0" fontId="22" fillId="0" borderId="142" xfId="0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wrapText="1"/>
    </xf>
    <xf numFmtId="0" fontId="121" fillId="0" borderId="152" xfId="0" applyFont="1" applyBorder="1" applyAlignment="1">
      <alignment horizontal="left" vertical="center" wrapText="1"/>
    </xf>
    <xf numFmtId="0" fontId="121" fillId="0" borderId="49" xfId="0" applyFont="1" applyBorder="1" applyAlignment="1">
      <alignment horizontal="left" vertical="center" wrapText="1"/>
    </xf>
    <xf numFmtId="0" fontId="120" fillId="0" borderId="0" xfId="0" applyFont="1" applyAlignment="1">
      <alignment horizontal="center" vertical="center"/>
    </xf>
    <xf numFmtId="0" fontId="191" fillId="0" borderId="0" xfId="629" applyFont="1" applyAlignment="1">
      <alignment horizontal="center"/>
    </xf>
    <xf numFmtId="0" fontId="190" fillId="0" borderId="0" xfId="628" applyAlignment="1"/>
    <xf numFmtId="0" fontId="192" fillId="0" borderId="95" xfId="634" applyFont="1" applyBorder="1" applyAlignment="1">
      <alignment horizontal="center" vertical="center"/>
    </xf>
    <xf numFmtId="0" fontId="192" fillId="0" borderId="96" xfId="634" applyFont="1" applyBorder="1" applyAlignment="1">
      <alignment horizontal="center" vertical="center"/>
    </xf>
    <xf numFmtId="0" fontId="192" fillId="0" borderId="97" xfId="634" applyFont="1" applyBorder="1" applyAlignment="1">
      <alignment horizontal="center" vertical="center"/>
    </xf>
    <xf numFmtId="0" fontId="199" fillId="20" borderId="227" xfId="628" applyFont="1" applyFill="1" applyBorder="1" applyAlignment="1">
      <alignment horizontal="center" vertical="center"/>
    </xf>
    <xf numFmtId="0" fontId="198" fillId="20" borderId="0" xfId="628" applyFont="1" applyFill="1" applyBorder="1" applyAlignment="1">
      <alignment horizontal="center" vertical="center"/>
    </xf>
    <xf numFmtId="0" fontId="197" fillId="21" borderId="226" xfId="628" applyFont="1" applyFill="1" applyBorder="1" applyAlignment="1">
      <alignment horizontal="center" vertical="center" wrapText="1"/>
    </xf>
    <xf numFmtId="0" fontId="197" fillId="21" borderId="224" xfId="628" applyFont="1" applyFill="1" applyBorder="1" applyAlignment="1">
      <alignment horizontal="center" vertical="center" wrapText="1"/>
    </xf>
    <xf numFmtId="0" fontId="197" fillId="21" borderId="223" xfId="628" applyFont="1" applyFill="1" applyBorder="1" applyAlignment="1">
      <alignment horizontal="center" vertical="center" wrapText="1"/>
    </xf>
    <xf numFmtId="0" fontId="197" fillId="21" borderId="222" xfId="628" applyFont="1" applyFill="1" applyBorder="1" applyAlignment="1">
      <alignment horizontal="center" vertical="center" wrapText="1"/>
    </xf>
    <xf numFmtId="0" fontId="197" fillId="21" borderId="218" xfId="628" applyFont="1" applyFill="1" applyBorder="1" applyAlignment="1">
      <alignment horizontal="center" vertical="center" wrapText="1"/>
    </xf>
    <xf numFmtId="0" fontId="197" fillId="21" borderId="217" xfId="628" applyFont="1" applyFill="1" applyBorder="1" applyAlignment="1">
      <alignment horizontal="center" vertical="center" wrapText="1"/>
    </xf>
    <xf numFmtId="0" fontId="197" fillId="21" borderId="219" xfId="628" applyFont="1" applyFill="1" applyBorder="1" applyAlignment="1">
      <alignment horizontal="center" vertical="center" wrapText="1"/>
    </xf>
    <xf numFmtId="0" fontId="197" fillId="21" borderId="221" xfId="628" applyFont="1" applyFill="1" applyBorder="1" applyAlignment="1">
      <alignment horizontal="center" vertical="center" wrapText="1"/>
    </xf>
    <xf numFmtId="0" fontId="197" fillId="21" borderId="216" xfId="628" applyFont="1" applyFill="1" applyBorder="1" applyAlignment="1">
      <alignment horizontal="center" vertical="center" wrapText="1"/>
    </xf>
    <xf numFmtId="0" fontId="197" fillId="21" borderId="220" xfId="628" applyFont="1" applyFill="1" applyBorder="1" applyAlignment="1">
      <alignment horizontal="center" vertical="center" wrapText="1"/>
    </xf>
    <xf numFmtId="0" fontId="197" fillId="21" borderId="225" xfId="628" applyFont="1" applyFill="1" applyBorder="1" applyAlignment="1">
      <alignment horizontal="center" vertical="center" wrapText="1"/>
    </xf>
    <xf numFmtId="0" fontId="198" fillId="20" borderId="0" xfId="637" applyFont="1" applyFill="1" applyAlignment="1">
      <alignment horizontal="center" vertical="center"/>
    </xf>
    <xf numFmtId="0" fontId="197" fillId="21" borderId="230" xfId="628" applyFont="1" applyFill="1" applyBorder="1" applyAlignment="1">
      <alignment horizontal="center" vertical="center" wrapText="1"/>
    </xf>
    <xf numFmtId="0" fontId="197" fillId="21" borderId="229" xfId="628" applyFont="1" applyFill="1" applyBorder="1" applyAlignment="1">
      <alignment horizontal="center" vertical="center" wrapText="1"/>
    </xf>
    <xf numFmtId="0" fontId="197" fillId="21" borderId="231" xfId="628" applyFont="1" applyFill="1" applyBorder="1" applyAlignment="1">
      <alignment horizontal="center" vertical="center" wrapText="1"/>
    </xf>
    <xf numFmtId="0" fontId="197" fillId="21" borderId="0" xfId="628" applyFont="1" applyFill="1" applyBorder="1" applyAlignment="1">
      <alignment horizontal="center" vertical="center" wrapText="1"/>
    </xf>
    <xf numFmtId="0" fontId="197" fillId="21" borderId="234" xfId="628" applyFont="1" applyFill="1" applyBorder="1" applyAlignment="1">
      <alignment horizontal="center" vertical="center" wrapText="1"/>
    </xf>
    <xf numFmtId="0" fontId="172" fillId="20" borderId="236" xfId="635" applyFont="1" applyFill="1" applyBorder="1" applyAlignment="1">
      <alignment horizontal="center" vertical="center"/>
    </xf>
    <xf numFmtId="0" fontId="22" fillId="20" borderId="237" xfId="635" applyFont="1" applyFill="1" applyBorder="1" applyAlignment="1">
      <alignment horizontal="center" vertical="center"/>
    </xf>
    <xf numFmtId="0" fontId="209" fillId="20" borderId="0" xfId="628" applyFont="1" applyFill="1" applyBorder="1" applyAlignment="1">
      <alignment horizontal="center" vertical="center"/>
    </xf>
    <xf numFmtId="0" fontId="82" fillId="20" borderId="237" xfId="633" applyFont="1" applyFill="1" applyBorder="1" applyAlignment="1">
      <alignment horizontal="center"/>
    </xf>
    <xf numFmtId="0" fontId="190" fillId="0" borderId="236" xfId="628" applyBorder="1" applyAlignment="1">
      <alignment vertical="center"/>
    </xf>
    <xf numFmtId="0" fontId="190" fillId="0" borderId="0" xfId="628" applyAlignment="1">
      <alignment vertical="center"/>
    </xf>
    <xf numFmtId="0" fontId="190" fillId="0" borderId="237" xfId="628" applyBorder="1" applyAlignment="1">
      <alignment vertical="center"/>
    </xf>
    <xf numFmtId="0" fontId="190" fillId="0" borderId="227" xfId="628" applyBorder="1" applyAlignment="1">
      <alignment vertical="center"/>
    </xf>
    <xf numFmtId="0" fontId="22" fillId="20" borderId="0" xfId="635" applyFont="1" applyFill="1" applyBorder="1" applyAlignment="1">
      <alignment horizontal="center" vertical="center"/>
    </xf>
    <xf numFmtId="0" fontId="218" fillId="0" borderId="0" xfId="0" applyFont="1"/>
    <xf numFmtId="0" fontId="219" fillId="0" borderId="0" xfId="0" applyFont="1" applyAlignment="1">
      <alignment horizontal="center"/>
    </xf>
    <xf numFmtId="0" fontId="220" fillId="0" borderId="0" xfId="0" applyFont="1" applyAlignment="1">
      <alignment horizontal="center"/>
    </xf>
    <xf numFmtId="0" fontId="221" fillId="0" borderId="0" xfId="0" applyFont="1" applyAlignment="1">
      <alignment horizontal="centerContinuous"/>
    </xf>
    <xf numFmtId="0" fontId="218" fillId="0" borderId="0" xfId="0" applyFont="1" applyAlignment="1">
      <alignment horizontal="center"/>
    </xf>
  </cellXfs>
  <cellStyles count="643">
    <cellStyle name="¬µrka" xfId="6"/>
    <cellStyle name="¬µrka 2" xfId="7"/>
    <cellStyle name="¬µrka 3" xfId="8"/>
    <cellStyle name="¬µrka 4" xfId="9"/>
    <cellStyle name="¬µrka 5" xfId="10"/>
    <cellStyle name="¬µrka_0902 tabulky do vlády" xfId="11"/>
    <cellStyle name="20 % – Zvýraznění1 2" xfId="12"/>
    <cellStyle name="20 % – Zvýraznění1 3" xfId="13"/>
    <cellStyle name="20 % – Zvýraznění1 4" xfId="14"/>
    <cellStyle name="20 % – Zvýraznění1 5" xfId="15"/>
    <cellStyle name="20 % – Zvýraznění1 6" xfId="16"/>
    <cellStyle name="20 % – Zvýraznění1 7" xfId="17"/>
    <cellStyle name="20 % – Zvýraznění1 8" xfId="18"/>
    <cellStyle name="20 % – Zvýraznění1 9" xfId="19"/>
    <cellStyle name="20 % – Zvýraznění2 2" xfId="20"/>
    <cellStyle name="20 % – Zvýraznění2 3" xfId="21"/>
    <cellStyle name="20 % – Zvýraznění2 4" xfId="22"/>
    <cellStyle name="20 % – Zvýraznění2 5" xfId="23"/>
    <cellStyle name="20 % – Zvýraznění2 6" xfId="24"/>
    <cellStyle name="20 % – Zvýraznění2 7" xfId="25"/>
    <cellStyle name="20 % – Zvýraznění2 8" xfId="26"/>
    <cellStyle name="20 % – Zvýraznění2 9" xfId="27"/>
    <cellStyle name="20 % – Zvýraznění3 2" xfId="28"/>
    <cellStyle name="20 % – Zvýraznění3 3" xfId="29"/>
    <cellStyle name="20 % – Zvýraznění3 4" xfId="30"/>
    <cellStyle name="20 % – Zvýraznění3 5" xfId="31"/>
    <cellStyle name="20 % – Zvýraznění3 6" xfId="32"/>
    <cellStyle name="20 % – Zvýraznění3 7" xfId="33"/>
    <cellStyle name="20 % – Zvýraznění3 8" xfId="34"/>
    <cellStyle name="20 % – Zvýraznění3 9" xfId="35"/>
    <cellStyle name="20 % – Zvýraznění4 2" xfId="36"/>
    <cellStyle name="20 % – Zvýraznění4 3" xfId="37"/>
    <cellStyle name="20 % – Zvýraznění4 4" xfId="38"/>
    <cellStyle name="20 % – Zvýraznění4 5" xfId="39"/>
    <cellStyle name="20 % – Zvýraznění4 6" xfId="40"/>
    <cellStyle name="20 % – Zvýraznění4 7" xfId="41"/>
    <cellStyle name="20 % – Zvýraznění4 8" xfId="42"/>
    <cellStyle name="20 % – Zvýraznění4 9" xfId="43"/>
    <cellStyle name="20 % – Zvýraznění5 2" xfId="44"/>
    <cellStyle name="20 % – Zvýraznění5 3" xfId="45"/>
    <cellStyle name="20 % – Zvýraznění5 4" xfId="46"/>
    <cellStyle name="20 % – Zvýraznění5 5" xfId="47"/>
    <cellStyle name="20 % – Zvýraznění5 6" xfId="48"/>
    <cellStyle name="20 % – Zvýraznění5 7" xfId="49"/>
    <cellStyle name="20 % – Zvýraznění5 8" xfId="50"/>
    <cellStyle name="20 % – Zvýraznění5 9" xfId="51"/>
    <cellStyle name="20 % – Zvýraznění6 2" xfId="52"/>
    <cellStyle name="20 % – Zvýraznění6 3" xfId="53"/>
    <cellStyle name="20 % – Zvýraznění6 4" xfId="54"/>
    <cellStyle name="20 % – Zvýraznění6 5" xfId="55"/>
    <cellStyle name="20 % – Zvýraznění6 6" xfId="56"/>
    <cellStyle name="20 % – Zvýraznění6 7" xfId="57"/>
    <cellStyle name="20 % – Zvýraznění6 8" xfId="58"/>
    <cellStyle name="20 % – Zvýraznění6 9" xfId="59"/>
    <cellStyle name="40 % – Zvýraznění1 2" xfId="60"/>
    <cellStyle name="40 % – Zvýraznění1 3" xfId="61"/>
    <cellStyle name="40 % – Zvýraznění1 4" xfId="62"/>
    <cellStyle name="40 % – Zvýraznění1 5" xfId="63"/>
    <cellStyle name="40 % – Zvýraznění1 6" xfId="64"/>
    <cellStyle name="40 % – Zvýraznění1 7" xfId="65"/>
    <cellStyle name="40 % – Zvýraznění1 8" xfId="66"/>
    <cellStyle name="40 % – Zvýraznění1 9" xfId="67"/>
    <cellStyle name="40 % – Zvýraznění2 2" xfId="68"/>
    <cellStyle name="40 % – Zvýraznění2 3" xfId="69"/>
    <cellStyle name="40 % – Zvýraznění2 4" xfId="70"/>
    <cellStyle name="40 % – Zvýraznění2 5" xfId="71"/>
    <cellStyle name="40 % – Zvýraznění2 6" xfId="72"/>
    <cellStyle name="40 % – Zvýraznění2 7" xfId="73"/>
    <cellStyle name="40 % – Zvýraznění2 8" xfId="74"/>
    <cellStyle name="40 % – Zvýraznění2 9" xfId="75"/>
    <cellStyle name="40 % – Zvýraznění3 2" xfId="76"/>
    <cellStyle name="40 % – Zvýraznění3 3" xfId="77"/>
    <cellStyle name="40 % – Zvýraznění3 4" xfId="78"/>
    <cellStyle name="40 % – Zvýraznění3 5" xfId="79"/>
    <cellStyle name="40 % – Zvýraznění3 6" xfId="80"/>
    <cellStyle name="40 % – Zvýraznění3 7" xfId="81"/>
    <cellStyle name="40 % – Zvýraznění3 8" xfId="82"/>
    <cellStyle name="40 % – Zvýraznění3 9" xfId="83"/>
    <cellStyle name="40 % – Zvýraznění4 2" xfId="84"/>
    <cellStyle name="40 % – Zvýraznění4 3" xfId="85"/>
    <cellStyle name="40 % – Zvýraznění4 4" xfId="86"/>
    <cellStyle name="40 % – Zvýraznění4 5" xfId="87"/>
    <cellStyle name="40 % – Zvýraznění4 6" xfId="88"/>
    <cellStyle name="40 % – Zvýraznění4 7" xfId="89"/>
    <cellStyle name="40 % – Zvýraznění4 8" xfId="90"/>
    <cellStyle name="40 % – Zvýraznění4 9" xfId="91"/>
    <cellStyle name="40 % – Zvýraznění5 2" xfId="92"/>
    <cellStyle name="40 % – Zvýraznění5 3" xfId="93"/>
    <cellStyle name="40 % – Zvýraznění5 4" xfId="94"/>
    <cellStyle name="40 % – Zvýraznění5 5" xfId="95"/>
    <cellStyle name="40 % – Zvýraznění5 6" xfId="96"/>
    <cellStyle name="40 % – Zvýraznění5 7" xfId="97"/>
    <cellStyle name="40 % – Zvýraznění5 8" xfId="98"/>
    <cellStyle name="40 % – Zvýraznění5 9" xfId="99"/>
    <cellStyle name="40 % – Zvýraznění6 2" xfId="100"/>
    <cellStyle name="40 % – Zvýraznění6 3" xfId="101"/>
    <cellStyle name="40 % – Zvýraznění6 4" xfId="102"/>
    <cellStyle name="40 % – Zvýraznění6 5" xfId="103"/>
    <cellStyle name="40 % – Zvýraznění6 6" xfId="104"/>
    <cellStyle name="40 % – Zvýraznění6 7" xfId="105"/>
    <cellStyle name="40 % – Zvýraznění6 8" xfId="106"/>
    <cellStyle name="40 % – Zvýraznění6 9" xfId="107"/>
    <cellStyle name="60 % – Zvýraznění1 2" xfId="108"/>
    <cellStyle name="60 % – Zvýraznění1 3" xfId="109"/>
    <cellStyle name="60 % – Zvýraznění1 4" xfId="110"/>
    <cellStyle name="60 % – Zvýraznění1 5" xfId="111"/>
    <cellStyle name="60 % – Zvýraznění1 6" xfId="112"/>
    <cellStyle name="60 % – Zvýraznění1 7" xfId="113"/>
    <cellStyle name="60 % – Zvýraznění1 8" xfId="114"/>
    <cellStyle name="60 % – Zvýraznění1 9" xfId="115"/>
    <cellStyle name="60 % – Zvýraznění2 2" xfId="116"/>
    <cellStyle name="60 % – Zvýraznění2 3" xfId="117"/>
    <cellStyle name="60 % – Zvýraznění2 4" xfId="118"/>
    <cellStyle name="60 % – Zvýraznění2 5" xfId="119"/>
    <cellStyle name="60 % – Zvýraznění2 6" xfId="120"/>
    <cellStyle name="60 % – Zvýraznění2 7" xfId="121"/>
    <cellStyle name="60 % – Zvýraznění2 8" xfId="122"/>
    <cellStyle name="60 % – Zvýraznění2 9" xfId="123"/>
    <cellStyle name="60 % – Zvýraznění3 2" xfId="124"/>
    <cellStyle name="60 % – Zvýraznění3 3" xfId="125"/>
    <cellStyle name="60 % – Zvýraznění3 4" xfId="126"/>
    <cellStyle name="60 % – Zvýraznění3 5" xfId="127"/>
    <cellStyle name="60 % – Zvýraznění3 6" xfId="128"/>
    <cellStyle name="60 % – Zvýraznění3 7" xfId="129"/>
    <cellStyle name="60 % – Zvýraznění3 8" xfId="130"/>
    <cellStyle name="60 % – Zvýraznění3 9" xfId="131"/>
    <cellStyle name="60 % – Zvýraznění4 2" xfId="132"/>
    <cellStyle name="60 % – Zvýraznění4 3" xfId="133"/>
    <cellStyle name="60 % – Zvýraznění4 4" xfId="134"/>
    <cellStyle name="60 % – Zvýraznění4 5" xfId="135"/>
    <cellStyle name="60 % – Zvýraznění4 6" xfId="136"/>
    <cellStyle name="60 % – Zvýraznění4 7" xfId="137"/>
    <cellStyle name="60 % – Zvýraznění4 8" xfId="138"/>
    <cellStyle name="60 % – Zvýraznění4 9" xfId="139"/>
    <cellStyle name="60 % – Zvýraznění5 2" xfId="140"/>
    <cellStyle name="60 % – Zvýraznění5 3" xfId="141"/>
    <cellStyle name="60 % – Zvýraznění5 4" xfId="142"/>
    <cellStyle name="60 % – Zvýraznění5 5" xfId="143"/>
    <cellStyle name="60 % – Zvýraznění5 6" xfId="144"/>
    <cellStyle name="60 % – Zvýraznění5 7" xfId="145"/>
    <cellStyle name="60 % – Zvýraznění5 8" xfId="146"/>
    <cellStyle name="60 % – Zvýraznění5 9" xfId="147"/>
    <cellStyle name="60 % – Zvýraznění6 2" xfId="148"/>
    <cellStyle name="60 % – Zvýraznění6 3" xfId="149"/>
    <cellStyle name="60 % – Zvýraznění6 4" xfId="150"/>
    <cellStyle name="60 % – Zvýraznění6 5" xfId="151"/>
    <cellStyle name="60 % – Zvýraznění6 6" xfId="152"/>
    <cellStyle name="60 % – Zvýraznění6 7" xfId="153"/>
    <cellStyle name="60 % – Zvýraznění6 8" xfId="154"/>
    <cellStyle name="60 % – Zvýraznění6 9" xfId="155"/>
    <cellStyle name="celá čísla" xfId="156"/>
    <cellStyle name="Celkem 2" xfId="157"/>
    <cellStyle name="Celkem 3" xfId="158"/>
    <cellStyle name="Celkem 4" xfId="159"/>
    <cellStyle name="Celkem 5" xfId="160"/>
    <cellStyle name="Celkem 6" xfId="161"/>
    <cellStyle name="Celkem 7" xfId="162"/>
    <cellStyle name="Celkem 8" xfId="163"/>
    <cellStyle name="Celkem 9" xfId="164"/>
    <cellStyle name="Comma" xfId="165"/>
    <cellStyle name="Comma 2" xfId="166"/>
    <cellStyle name="Comma 3" xfId="167"/>
    <cellStyle name="Comma 4" xfId="168"/>
    <cellStyle name="Comma 5" xfId="169"/>
    <cellStyle name="Comma_0902 tabulky do vlády" xfId="170"/>
    <cellStyle name="Comma0" xfId="171"/>
    <cellStyle name="Comma0 2" xfId="172"/>
    <cellStyle name="Comma0 3" xfId="173"/>
    <cellStyle name="Comma0 4" xfId="174"/>
    <cellStyle name="Comma0 5" xfId="175"/>
    <cellStyle name="Comma0 6" xfId="176"/>
    <cellStyle name="Comma0_0902 tabulky do vlády" xfId="177"/>
    <cellStyle name="Currency" xfId="178"/>
    <cellStyle name="Currency 2" xfId="179"/>
    <cellStyle name="Currency 3" xfId="180"/>
    <cellStyle name="Currency 4" xfId="181"/>
    <cellStyle name="Currency 5" xfId="182"/>
    <cellStyle name="Currency_0902 tabulky do vlády" xfId="183"/>
    <cellStyle name="Currency0" xfId="184"/>
    <cellStyle name="Currency0 2" xfId="185"/>
    <cellStyle name="Currency0 3" xfId="186"/>
    <cellStyle name="Currency0 4" xfId="187"/>
    <cellStyle name="Currency0 5" xfId="188"/>
    <cellStyle name="Currency0 6" xfId="189"/>
    <cellStyle name="Currency0_0902 tabulky do vlády" xfId="190"/>
    <cellStyle name="Čárka" xfId="1" builtinId="3"/>
    <cellStyle name="Čárka 2" xfId="191"/>
    <cellStyle name="Čárka 2 2" xfId="621"/>
    <cellStyle name="Čárka 2 3" xfId="622"/>
    <cellStyle name="Čárka 3" xfId="192"/>
    <cellStyle name="Čárka 3 2" xfId="193"/>
    <cellStyle name="Čárka 3 3" xfId="194"/>
    <cellStyle name="Čárka 4" xfId="195"/>
    <cellStyle name="Čárka 4 2" xfId="196"/>
    <cellStyle name="Čárka 5" xfId="197"/>
    <cellStyle name="Čárka 6" xfId="198"/>
    <cellStyle name="Čárka 7" xfId="199"/>
    <cellStyle name="Čárka 8" xfId="624"/>
    <cellStyle name="Čárka 9" xfId="626"/>
    <cellStyle name="čárky 10" xfId="200"/>
    <cellStyle name="čárky 10 2" xfId="201"/>
    <cellStyle name="čárky 11" xfId="202"/>
    <cellStyle name="čárky 2" xfId="203"/>
    <cellStyle name="čárky 2 2" xfId="204"/>
    <cellStyle name="čárky 2 3" xfId="205"/>
    <cellStyle name="čárky 2 4" xfId="206"/>
    <cellStyle name="čárky 2 5" xfId="207"/>
    <cellStyle name="čárky 2 6" xfId="208"/>
    <cellStyle name="čárky 2 7" xfId="209"/>
    <cellStyle name="čárky 2 8" xfId="210"/>
    <cellStyle name="čárky 3" xfId="211"/>
    <cellStyle name="čárky 4" xfId="212"/>
    <cellStyle name="čárky 5" xfId="213"/>
    <cellStyle name="čárky 6" xfId="214"/>
    <cellStyle name="čárky 6 2" xfId="215"/>
    <cellStyle name="čárky 7" xfId="216"/>
    <cellStyle name="čárky 8" xfId="217"/>
    <cellStyle name="čárky 9" xfId="218"/>
    <cellStyle name="čárky 9 2" xfId="219"/>
    <cellStyle name="čárky 9 3" xfId="220"/>
    <cellStyle name="Date" xfId="221"/>
    <cellStyle name="Date 2" xfId="222"/>
    <cellStyle name="Date 3" xfId="223"/>
    <cellStyle name="Date 4" xfId="224"/>
    <cellStyle name="Date 5" xfId="225"/>
    <cellStyle name="Date 6" xfId="226"/>
    <cellStyle name="Date_0902 tabulky do vlády" xfId="227"/>
    <cellStyle name="Datum" xfId="228"/>
    <cellStyle name="Datum 2" xfId="229"/>
    <cellStyle name="Datum 3" xfId="230"/>
    <cellStyle name="Datum 4" xfId="231"/>
    <cellStyle name="Datum 5" xfId="232"/>
    <cellStyle name="Datum_0902 tabulky do vlády" xfId="233"/>
    <cellStyle name="des. číslo (1)" xfId="234"/>
    <cellStyle name="des. číslo (2)" xfId="235"/>
    <cellStyle name="financni0" xfId="236"/>
    <cellStyle name="financni1" xfId="237"/>
    <cellStyle name="Finanční" xfId="238"/>
    <cellStyle name="Finanční0" xfId="239"/>
    <cellStyle name="Finanční0 2" xfId="240"/>
    <cellStyle name="Finanční0 3" xfId="241"/>
    <cellStyle name="Finanční0 4" xfId="242"/>
    <cellStyle name="Finanční0 5" xfId="243"/>
    <cellStyle name="Finanční0 6" xfId="244"/>
    <cellStyle name="Finanční1" xfId="245"/>
    <cellStyle name="Fixed" xfId="246"/>
    <cellStyle name="Fixed 2" xfId="247"/>
    <cellStyle name="Fixed 3" xfId="248"/>
    <cellStyle name="Fixed 4" xfId="249"/>
    <cellStyle name="Fixed 5" xfId="250"/>
    <cellStyle name="Fixed_0902 tabulky do vlády" xfId="251"/>
    <cellStyle name="Heading 1" xfId="252"/>
    <cellStyle name="Heading 1 2" xfId="253"/>
    <cellStyle name="Heading 1 3" xfId="254"/>
    <cellStyle name="Heading 1 4" xfId="255"/>
    <cellStyle name="Heading 1 5" xfId="256"/>
    <cellStyle name="Heading 1 6" xfId="257"/>
    <cellStyle name="Heading 1_0902 tabulky do vlády" xfId="258"/>
    <cellStyle name="Heading 2" xfId="259"/>
    <cellStyle name="Heading 2 2" xfId="260"/>
    <cellStyle name="Heading 2 3" xfId="261"/>
    <cellStyle name="Heading 2 4" xfId="262"/>
    <cellStyle name="Heading 2 5" xfId="263"/>
    <cellStyle name="Heading 2 6" xfId="264"/>
    <cellStyle name="Heading 2_0902 tabulky do vlády" xfId="265"/>
    <cellStyle name="Heading1" xfId="266"/>
    <cellStyle name="Heading1 2" xfId="267"/>
    <cellStyle name="Heading1 3" xfId="268"/>
    <cellStyle name="Heading1 4" xfId="269"/>
    <cellStyle name="Heading1 5" xfId="270"/>
    <cellStyle name="Heading1_0902 tabulky do vlády" xfId="271"/>
    <cellStyle name="Heading2" xfId="272"/>
    <cellStyle name="Heading2 2" xfId="273"/>
    <cellStyle name="Heading2 3" xfId="274"/>
    <cellStyle name="Heading2 4" xfId="275"/>
    <cellStyle name="Heading2 5" xfId="276"/>
    <cellStyle name="Heading2_0902 tabulky do vlády" xfId="277"/>
    <cellStyle name="Chybně 2" xfId="278"/>
    <cellStyle name="Chybně 3" xfId="279"/>
    <cellStyle name="Chybně 4" xfId="280"/>
    <cellStyle name="Chybně 5" xfId="281"/>
    <cellStyle name="Chybně 6" xfId="282"/>
    <cellStyle name="Chybně 7" xfId="283"/>
    <cellStyle name="Chybně 8" xfId="284"/>
    <cellStyle name="Chybně 9" xfId="285"/>
    <cellStyle name="Kč" xfId="286"/>
    <cellStyle name="Kontrolní buňka 2" xfId="287"/>
    <cellStyle name="Kontrolní buňka 3" xfId="288"/>
    <cellStyle name="Kontrolní buňka 4" xfId="289"/>
    <cellStyle name="Kontrolní buňka 5" xfId="290"/>
    <cellStyle name="Kontrolní buňka 6" xfId="291"/>
    <cellStyle name="Kontrolní buňka 7" xfId="292"/>
    <cellStyle name="Kontrolní buňka 8" xfId="293"/>
    <cellStyle name="Kontrolní buňka 9" xfId="294"/>
    <cellStyle name="LO" xfId="295"/>
    <cellStyle name="M·na" xfId="296"/>
    <cellStyle name="M·na 2" xfId="297"/>
    <cellStyle name="M·na 3" xfId="298"/>
    <cellStyle name="M·na 4" xfId="299"/>
    <cellStyle name="M·na 5" xfId="300"/>
    <cellStyle name="M·na_0902 tabulky do vlády" xfId="301"/>
    <cellStyle name="Měna 2" xfId="302"/>
    <cellStyle name="Měna0" xfId="303"/>
    <cellStyle name="Měna0 2" xfId="304"/>
    <cellStyle name="Měna0 3" xfId="305"/>
    <cellStyle name="Měna0 4" xfId="306"/>
    <cellStyle name="Měna0 5" xfId="307"/>
    <cellStyle name="Měna0_21" xfId="308"/>
    <cellStyle name="Nadpis 1 2" xfId="309"/>
    <cellStyle name="Nadpis 1 3" xfId="310"/>
    <cellStyle name="Nadpis 1 4" xfId="311"/>
    <cellStyle name="Nadpis 1 5" xfId="312"/>
    <cellStyle name="Nadpis 1 6" xfId="313"/>
    <cellStyle name="Nadpis 1 7" xfId="314"/>
    <cellStyle name="Nadpis 1 8" xfId="315"/>
    <cellStyle name="Nadpis 1 9" xfId="316"/>
    <cellStyle name="Nadpis 2 2" xfId="317"/>
    <cellStyle name="Nadpis 2 3" xfId="318"/>
    <cellStyle name="Nadpis 2 4" xfId="319"/>
    <cellStyle name="Nadpis 2 5" xfId="320"/>
    <cellStyle name="Nadpis 2 6" xfId="321"/>
    <cellStyle name="Nadpis 2 7" xfId="322"/>
    <cellStyle name="Nadpis 2 8" xfId="323"/>
    <cellStyle name="Nadpis 2 9" xfId="324"/>
    <cellStyle name="Nadpis 3 2" xfId="325"/>
    <cellStyle name="Nadpis 3 3" xfId="326"/>
    <cellStyle name="Nadpis 3 4" xfId="327"/>
    <cellStyle name="Nadpis 3 5" xfId="328"/>
    <cellStyle name="Nadpis 3 6" xfId="329"/>
    <cellStyle name="Nadpis 3 7" xfId="330"/>
    <cellStyle name="Nadpis 3 8" xfId="331"/>
    <cellStyle name="Nadpis 3 9" xfId="332"/>
    <cellStyle name="Nadpis 4 2" xfId="333"/>
    <cellStyle name="Nadpis 4 3" xfId="334"/>
    <cellStyle name="Nadpis 4 4" xfId="335"/>
    <cellStyle name="Nadpis 4 5" xfId="336"/>
    <cellStyle name="Nadpis 4 6" xfId="337"/>
    <cellStyle name="Nadpis 4 7" xfId="338"/>
    <cellStyle name="Nadpis 4 8" xfId="339"/>
    <cellStyle name="Nadpis 4 9" xfId="340"/>
    <cellStyle name="Nadpis1" xfId="341"/>
    <cellStyle name="Nadpis1 2" xfId="342"/>
    <cellStyle name="Nadpis1 3" xfId="343"/>
    <cellStyle name="Nadpis1 4" xfId="344"/>
    <cellStyle name="Nadpis1 5" xfId="345"/>
    <cellStyle name="Nadpis1_0902 tabulky do vlády" xfId="346"/>
    <cellStyle name="Nadpis2" xfId="347"/>
    <cellStyle name="Nadpis2 2" xfId="348"/>
    <cellStyle name="Nadpis2 3" xfId="349"/>
    <cellStyle name="Nadpis2 4" xfId="350"/>
    <cellStyle name="Nadpis2 5" xfId="351"/>
    <cellStyle name="Nadpis2_0902 tabulky do vlády" xfId="352"/>
    <cellStyle name="Název 2" xfId="353"/>
    <cellStyle name="Název 3" xfId="354"/>
    <cellStyle name="Název 4" xfId="355"/>
    <cellStyle name="Název 5" xfId="356"/>
    <cellStyle name="Název 6" xfId="357"/>
    <cellStyle name="Název 7" xfId="358"/>
    <cellStyle name="Název 8" xfId="359"/>
    <cellStyle name="Název 9" xfId="360"/>
    <cellStyle name="Neutrální 2" xfId="361"/>
    <cellStyle name="Neutrální 3" xfId="362"/>
    <cellStyle name="Neutrální 4" xfId="363"/>
    <cellStyle name="Neutrální 5" xfId="364"/>
    <cellStyle name="Neutrální 6" xfId="365"/>
    <cellStyle name="Neutrální 7" xfId="366"/>
    <cellStyle name="Neutrální 8" xfId="367"/>
    <cellStyle name="Neutrální 9" xfId="368"/>
    <cellStyle name="normal" xfId="369"/>
    <cellStyle name="normal 2" xfId="370"/>
    <cellStyle name="normal 2 2" xfId="371"/>
    <cellStyle name="normal 3" xfId="372"/>
    <cellStyle name="normal 4" xfId="373"/>
    <cellStyle name="normal 5" xfId="374"/>
    <cellStyle name="normal_0902 tabulky do vlády" xfId="375"/>
    <cellStyle name="Normální" xfId="0" builtinId="0"/>
    <cellStyle name="normální 10" xfId="376"/>
    <cellStyle name="normální 10 2" xfId="377"/>
    <cellStyle name="normální 11" xfId="378"/>
    <cellStyle name="normální 11 2" xfId="379"/>
    <cellStyle name="normální 12" xfId="3"/>
    <cellStyle name="Normální 12 2" xfId="380"/>
    <cellStyle name="Normální 12_Trexima2010" xfId="381"/>
    <cellStyle name="normální 13" xfId="382"/>
    <cellStyle name="normální 14" xfId="383"/>
    <cellStyle name="normální 15" xfId="384"/>
    <cellStyle name="normální 16" xfId="385"/>
    <cellStyle name="normální 17" xfId="386"/>
    <cellStyle name="normální 17 2" xfId="387"/>
    <cellStyle name="normální 17 3" xfId="388"/>
    <cellStyle name="Normální 17 4" xfId="641"/>
    <cellStyle name="normální 18" xfId="389"/>
    <cellStyle name="normální 18_18 2" xfId="594"/>
    <cellStyle name="Normální 19" xfId="390"/>
    <cellStyle name="normální 2" xfId="391"/>
    <cellStyle name="normální 2 2" xfId="392"/>
    <cellStyle name="normální 2 3" xfId="393"/>
    <cellStyle name="normální 2 4" xfId="394"/>
    <cellStyle name="normální 2 5" xfId="395"/>
    <cellStyle name="normální 2 6" xfId="396"/>
    <cellStyle name="normální 2 7" xfId="397"/>
    <cellStyle name="normální 2 8" xfId="398"/>
    <cellStyle name="normální 2 8 2" xfId="399"/>
    <cellStyle name="Normální 2 9" xfId="620"/>
    <cellStyle name="normální 2_0902 tabulky do vlády" xfId="400"/>
    <cellStyle name="Normální 20" xfId="401"/>
    <cellStyle name="Normální 20 2" xfId="402"/>
    <cellStyle name="Normální 20 3" xfId="403"/>
    <cellStyle name="Normální 21" xfId="404"/>
    <cellStyle name="normální 21 2" xfId="405"/>
    <cellStyle name="normální 21 3" xfId="406"/>
    <cellStyle name="Normální 22" xfId="407"/>
    <cellStyle name="Normální 22 2" xfId="408"/>
    <cellStyle name="Normální 23" xfId="409"/>
    <cellStyle name="Normální 24" xfId="410"/>
    <cellStyle name="Normální 25" xfId="411"/>
    <cellStyle name="Normální 26" xfId="412"/>
    <cellStyle name="Normální 27" xfId="413"/>
    <cellStyle name="Normální 27 2" xfId="590"/>
    <cellStyle name="Normální 28" xfId="414"/>
    <cellStyle name="Normální 29" xfId="415"/>
    <cellStyle name="normální 3" xfId="416"/>
    <cellStyle name="normální 3 2" xfId="417"/>
    <cellStyle name="normální 3_graf Trexima2010" xfId="418"/>
    <cellStyle name="Normální 30" xfId="419"/>
    <cellStyle name="Normální 31" xfId="420"/>
    <cellStyle name="Normální 32" xfId="597"/>
    <cellStyle name="Normální 33" xfId="598"/>
    <cellStyle name="Normální 34" xfId="599"/>
    <cellStyle name="Normální 35" xfId="600"/>
    <cellStyle name="Normální 36" xfId="601"/>
    <cellStyle name="Normální 37" xfId="602"/>
    <cellStyle name="Normální 38" xfId="603"/>
    <cellStyle name="Normální 39" xfId="604"/>
    <cellStyle name="normální 4" xfId="421"/>
    <cellStyle name="normální 4 2" xfId="422"/>
    <cellStyle name="normální 4 2 2" xfId="423"/>
    <cellStyle name="Normální 40" xfId="605"/>
    <cellStyle name="Normální 41" xfId="606"/>
    <cellStyle name="Normální 42" xfId="623"/>
    <cellStyle name="Normální 43" xfId="625"/>
    <cellStyle name="Normální 44" xfId="628"/>
    <cellStyle name="normální 5" xfId="424"/>
    <cellStyle name="normální 5 2" xfId="425"/>
    <cellStyle name="normální 5 2 2" xfId="426"/>
    <cellStyle name="normální 6" xfId="427"/>
    <cellStyle name="normální 6 2" xfId="428"/>
    <cellStyle name="normální 7" xfId="429"/>
    <cellStyle name="normální 7 2" xfId="430"/>
    <cellStyle name="normální 7 3" xfId="630"/>
    <cellStyle name="normální 8" xfId="431"/>
    <cellStyle name="normální 8 2" xfId="432"/>
    <cellStyle name="normální 8 2 2" xfId="631"/>
    <cellStyle name="normální 8 3" xfId="433"/>
    <cellStyle name="normální 8 3 2" xfId="632"/>
    <cellStyle name="normální 9" xfId="434"/>
    <cellStyle name="normální 9 2" xfId="435"/>
    <cellStyle name="normální 9 2 2" xfId="436"/>
    <cellStyle name="normální_022 ISPVP vaz" xfId="633"/>
    <cellStyle name="normální_0501 nezaměstnanost" xfId="608"/>
    <cellStyle name="normální_0503 Trexima" xfId="634"/>
    <cellStyle name="normální_08 01 1 sociální příjmy" xfId="2"/>
    <cellStyle name="normální_08 01 4 SSP" xfId="4"/>
    <cellStyle name="normální_0902 tabulky do vlády" xfId="614"/>
    <cellStyle name="normální_1  čtvrt 08" xfId="611"/>
    <cellStyle name="normální_Analýza tab. soc. příjmy Luboš" xfId="5"/>
    <cellStyle name="normální_Analýza_4q2008_14.4." xfId="593"/>
    <cellStyle name="normální_ISPV984" xfId="635"/>
    <cellStyle name="normální_ISPV984 3" xfId="636"/>
    <cellStyle name="normální_koleg. 17.6.09 a" xfId="619"/>
    <cellStyle name="normální_List1 2 2" xfId="642"/>
    <cellStyle name="normální_List1_10" xfId="592"/>
    <cellStyle name="normální_List1_Analýza_4q2008_14.4." xfId="610"/>
    <cellStyle name="normální_List2" xfId="617"/>
    <cellStyle name="normální_List2 2" xfId="595"/>
    <cellStyle name="normální_List4" xfId="596"/>
    <cellStyle name="normální_M1 vazena" xfId="637"/>
    <cellStyle name="normální_Makro Tab1 2001-2009 pracovní-výpočet reálných přírůstků" xfId="591"/>
    <cellStyle name="normální_Příloha k vývoji průměrných mezd v ČR v roce 2009 pro KoM" xfId="618"/>
    <cellStyle name="normální_Tabulka 1" xfId="612"/>
    <cellStyle name="normální_Tabulková příloha  09 01  - část" xfId="613"/>
    <cellStyle name="normální_Tabulková příloha 09 01" xfId="616"/>
    <cellStyle name="normální_Tabulková příloha 1. Q 2009_tab 18 (version 1)" xfId="609"/>
    <cellStyle name="normální_Tabulková příloha č. 1 07 03" xfId="629"/>
    <cellStyle name="normální_Tabulky za PM do analýzy za 1 Q 2010 pro Béďu" xfId="615"/>
    <cellStyle name="normální_Trexima2009_Trexima2010" xfId="627"/>
    <cellStyle name="normální_vysepris" xfId="607"/>
    <cellStyle name="normální_Vystupy_MPSV" xfId="638"/>
    <cellStyle name="normální_Vystupy_MPSV 3" xfId="639"/>
    <cellStyle name="normální_žlutý graf do zprávy 4.q 05" xfId="640"/>
    <cellStyle name="PB_TR10" xfId="437"/>
    <cellStyle name="Percent" xfId="438"/>
    <cellStyle name="Percent 2" xfId="439"/>
    <cellStyle name="Percent 3" xfId="440"/>
    <cellStyle name="Percent 4" xfId="441"/>
    <cellStyle name="Percent 5" xfId="442"/>
    <cellStyle name="Percent_0902 tabulky do vlády" xfId="443"/>
    <cellStyle name="Pevní" xfId="444"/>
    <cellStyle name="Pevní 2" xfId="445"/>
    <cellStyle name="Pevní 3" xfId="446"/>
    <cellStyle name="Pevní 4" xfId="447"/>
    <cellStyle name="Pevní 5" xfId="448"/>
    <cellStyle name="Pevní_0902 tabulky do vlády" xfId="449"/>
    <cellStyle name="Pevný" xfId="450"/>
    <cellStyle name="Pevný 2" xfId="451"/>
    <cellStyle name="Pevný 3" xfId="452"/>
    <cellStyle name="Pevný 4" xfId="453"/>
    <cellStyle name="Pevný 5" xfId="454"/>
    <cellStyle name="Poznámka 2" xfId="455"/>
    <cellStyle name="Poznámka 3" xfId="456"/>
    <cellStyle name="Poznámka 4" xfId="457"/>
    <cellStyle name="Poznámka 5" xfId="458"/>
    <cellStyle name="Poznámka 6" xfId="459"/>
    <cellStyle name="Poznámka 7" xfId="460"/>
    <cellStyle name="Poznámka 8" xfId="461"/>
    <cellStyle name="Poznámka 9" xfId="462"/>
    <cellStyle name="Procenta 2" xfId="463"/>
    <cellStyle name="Procenta 3" xfId="464"/>
    <cellStyle name="Procenta 4" xfId="465"/>
    <cellStyle name="Propojená buňka 2" xfId="466"/>
    <cellStyle name="Propojená buňka 3" xfId="467"/>
    <cellStyle name="Propojená buňka 4" xfId="468"/>
    <cellStyle name="Propojená buňka 5" xfId="469"/>
    <cellStyle name="Propojená buňka 6" xfId="470"/>
    <cellStyle name="Propojená buňka 7" xfId="471"/>
    <cellStyle name="Propojená buňka 8" xfId="472"/>
    <cellStyle name="Propojená buňka 9" xfId="473"/>
    <cellStyle name="Správně 2" xfId="474"/>
    <cellStyle name="Správně 3" xfId="475"/>
    <cellStyle name="Správně 4" xfId="476"/>
    <cellStyle name="Správně 5" xfId="477"/>
    <cellStyle name="Správně 6" xfId="478"/>
    <cellStyle name="Správně 7" xfId="479"/>
    <cellStyle name="Správně 8" xfId="480"/>
    <cellStyle name="Správně 9" xfId="481"/>
    <cellStyle name="Text upozornění 2" xfId="482"/>
    <cellStyle name="Text upozornění 3" xfId="483"/>
    <cellStyle name="Text upozornění 4" xfId="484"/>
    <cellStyle name="Text upozornění 5" xfId="485"/>
    <cellStyle name="Text upozornění 6" xfId="486"/>
    <cellStyle name="Text upozornění 7" xfId="487"/>
    <cellStyle name="Text upozornění 8" xfId="488"/>
    <cellStyle name="Text upozornění 9" xfId="489"/>
    <cellStyle name="Total" xfId="490"/>
    <cellStyle name="Total 2" xfId="491"/>
    <cellStyle name="Total 3" xfId="492"/>
    <cellStyle name="Total 4" xfId="493"/>
    <cellStyle name="Total 5" xfId="494"/>
    <cellStyle name="Total 6" xfId="495"/>
    <cellStyle name="Total_0902 tabulky do vlády" xfId="496"/>
    <cellStyle name="Vstup 2" xfId="497"/>
    <cellStyle name="Vstup 3" xfId="498"/>
    <cellStyle name="Vstup 4" xfId="499"/>
    <cellStyle name="Vstup 5" xfId="500"/>
    <cellStyle name="Vstup 6" xfId="501"/>
    <cellStyle name="Vstup 7" xfId="502"/>
    <cellStyle name="Vstup 8" xfId="503"/>
    <cellStyle name="Vstup 9" xfId="504"/>
    <cellStyle name="Výpočet 2" xfId="505"/>
    <cellStyle name="Výpočet 3" xfId="506"/>
    <cellStyle name="Výpočet 4" xfId="507"/>
    <cellStyle name="Výpočet 5" xfId="508"/>
    <cellStyle name="Výpočet 6" xfId="509"/>
    <cellStyle name="Výpočet 7" xfId="510"/>
    <cellStyle name="Výpočet 8" xfId="511"/>
    <cellStyle name="Výpočet 9" xfId="512"/>
    <cellStyle name="Výstup 2" xfId="513"/>
    <cellStyle name="Výstup 3" xfId="514"/>
    <cellStyle name="Výstup 4" xfId="515"/>
    <cellStyle name="Výstup 5" xfId="516"/>
    <cellStyle name="Výstup 6" xfId="517"/>
    <cellStyle name="Výstup 7" xfId="518"/>
    <cellStyle name="Výstup 8" xfId="519"/>
    <cellStyle name="Výstup 9" xfId="520"/>
    <cellStyle name="Vysvětlující text 2" xfId="521"/>
    <cellStyle name="Vysvětlující text 3" xfId="522"/>
    <cellStyle name="Vysvětlující text 4" xfId="523"/>
    <cellStyle name="Vysvětlující text 5" xfId="524"/>
    <cellStyle name="Vysvětlující text 6" xfId="525"/>
    <cellStyle name="Vysvětlující text 7" xfId="526"/>
    <cellStyle name="Vysvětlující text 8" xfId="527"/>
    <cellStyle name="Vysvětlující text 9" xfId="528"/>
    <cellStyle name="vzorce" xfId="529"/>
    <cellStyle name="Záhlaví 1" xfId="530"/>
    <cellStyle name="Záhlaví 1 2" xfId="531"/>
    <cellStyle name="Záhlaví 1 3" xfId="532"/>
    <cellStyle name="Záhlaví 1 4" xfId="533"/>
    <cellStyle name="Záhlaví 1 5" xfId="534"/>
    <cellStyle name="Záhlaví 1_0902 tabulky do vlády" xfId="535"/>
    <cellStyle name="Záhlaví 2" xfId="536"/>
    <cellStyle name="Záhlaví 2 2" xfId="537"/>
    <cellStyle name="Záhlaví 2 3" xfId="538"/>
    <cellStyle name="Záhlaví 2 4" xfId="539"/>
    <cellStyle name="Záhlaví 2 5" xfId="540"/>
    <cellStyle name="Záhlaví 2_0902 tabulky do vlády" xfId="541"/>
    <cellStyle name="Zvýraznění 1 2" xfId="542"/>
    <cellStyle name="Zvýraznění 1 3" xfId="543"/>
    <cellStyle name="Zvýraznění 1 4" xfId="544"/>
    <cellStyle name="Zvýraznění 1 5" xfId="545"/>
    <cellStyle name="Zvýraznění 1 6" xfId="546"/>
    <cellStyle name="Zvýraznění 1 7" xfId="547"/>
    <cellStyle name="Zvýraznění 1 8" xfId="548"/>
    <cellStyle name="Zvýraznění 1 9" xfId="549"/>
    <cellStyle name="Zvýraznění 2 2" xfId="550"/>
    <cellStyle name="Zvýraznění 2 3" xfId="551"/>
    <cellStyle name="Zvýraznění 2 4" xfId="552"/>
    <cellStyle name="Zvýraznění 2 5" xfId="553"/>
    <cellStyle name="Zvýraznění 2 6" xfId="554"/>
    <cellStyle name="Zvýraznění 2 7" xfId="555"/>
    <cellStyle name="Zvýraznění 2 8" xfId="556"/>
    <cellStyle name="Zvýraznění 2 9" xfId="557"/>
    <cellStyle name="Zvýraznění 3 2" xfId="558"/>
    <cellStyle name="Zvýraznění 3 3" xfId="559"/>
    <cellStyle name="Zvýraznění 3 4" xfId="560"/>
    <cellStyle name="Zvýraznění 3 5" xfId="561"/>
    <cellStyle name="Zvýraznění 3 6" xfId="562"/>
    <cellStyle name="Zvýraznění 3 7" xfId="563"/>
    <cellStyle name="Zvýraznění 3 8" xfId="564"/>
    <cellStyle name="Zvýraznění 3 9" xfId="565"/>
    <cellStyle name="Zvýraznění 4 2" xfId="566"/>
    <cellStyle name="Zvýraznění 4 3" xfId="567"/>
    <cellStyle name="Zvýraznění 4 4" xfId="568"/>
    <cellStyle name="Zvýraznění 4 5" xfId="569"/>
    <cellStyle name="Zvýraznění 4 6" xfId="570"/>
    <cellStyle name="Zvýraznění 4 7" xfId="571"/>
    <cellStyle name="Zvýraznění 4 8" xfId="572"/>
    <cellStyle name="Zvýraznění 4 9" xfId="573"/>
    <cellStyle name="Zvýraznění 5 2" xfId="574"/>
    <cellStyle name="Zvýraznění 5 3" xfId="575"/>
    <cellStyle name="Zvýraznění 5 4" xfId="576"/>
    <cellStyle name="Zvýraznění 5 5" xfId="577"/>
    <cellStyle name="Zvýraznění 5 6" xfId="578"/>
    <cellStyle name="Zvýraznění 5 7" xfId="579"/>
    <cellStyle name="Zvýraznění 5 8" xfId="580"/>
    <cellStyle name="Zvýraznění 5 9" xfId="581"/>
    <cellStyle name="Zvýraznění 6 2" xfId="582"/>
    <cellStyle name="Zvýraznění 6 3" xfId="583"/>
    <cellStyle name="Zvýraznění 6 4" xfId="584"/>
    <cellStyle name="Zvýraznění 6 5" xfId="585"/>
    <cellStyle name="Zvýraznění 6 6" xfId="586"/>
    <cellStyle name="Zvýraznění 6 7" xfId="587"/>
    <cellStyle name="Zvýraznění 6 8" xfId="588"/>
    <cellStyle name="Zvýraznění 6 9" xfId="5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3.xml"/><Relationship Id="rId50" Type="http://schemas.openxmlformats.org/officeDocument/2006/relationships/externalLink" Target="externalLinks/externalLink6.xml"/><Relationship Id="rId55" Type="http://schemas.openxmlformats.org/officeDocument/2006/relationships/externalLink" Target="externalLinks/externalLink11.xml"/><Relationship Id="rId63" Type="http://schemas.openxmlformats.org/officeDocument/2006/relationships/externalLink" Target="externalLinks/externalLink19.xml"/><Relationship Id="rId68" Type="http://schemas.openxmlformats.org/officeDocument/2006/relationships/externalLink" Target="externalLinks/externalLink24.xml"/><Relationship Id="rId76" Type="http://schemas.openxmlformats.org/officeDocument/2006/relationships/externalLink" Target="externalLinks/externalLink32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1.xml"/><Relationship Id="rId53" Type="http://schemas.openxmlformats.org/officeDocument/2006/relationships/externalLink" Target="externalLinks/externalLink9.xml"/><Relationship Id="rId58" Type="http://schemas.openxmlformats.org/officeDocument/2006/relationships/externalLink" Target="externalLinks/externalLink14.xml"/><Relationship Id="rId66" Type="http://schemas.openxmlformats.org/officeDocument/2006/relationships/externalLink" Target="externalLinks/externalLink22.xml"/><Relationship Id="rId74" Type="http://schemas.openxmlformats.org/officeDocument/2006/relationships/externalLink" Target="externalLinks/externalLink30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8.xml"/><Relationship Id="rId60" Type="http://schemas.openxmlformats.org/officeDocument/2006/relationships/externalLink" Target="externalLinks/externalLink16.xml"/><Relationship Id="rId65" Type="http://schemas.openxmlformats.org/officeDocument/2006/relationships/externalLink" Target="externalLinks/externalLink21.xml"/><Relationship Id="rId73" Type="http://schemas.openxmlformats.org/officeDocument/2006/relationships/externalLink" Target="externalLinks/externalLink29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4.xml"/><Relationship Id="rId56" Type="http://schemas.openxmlformats.org/officeDocument/2006/relationships/externalLink" Target="externalLinks/externalLink12.xml"/><Relationship Id="rId64" Type="http://schemas.openxmlformats.org/officeDocument/2006/relationships/externalLink" Target="externalLinks/externalLink20.xml"/><Relationship Id="rId69" Type="http://schemas.openxmlformats.org/officeDocument/2006/relationships/externalLink" Target="externalLinks/externalLink25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7.xml"/><Relationship Id="rId72" Type="http://schemas.openxmlformats.org/officeDocument/2006/relationships/externalLink" Target="externalLinks/externalLink28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2.xml"/><Relationship Id="rId59" Type="http://schemas.openxmlformats.org/officeDocument/2006/relationships/externalLink" Target="externalLinks/externalLink15.xml"/><Relationship Id="rId67" Type="http://schemas.openxmlformats.org/officeDocument/2006/relationships/externalLink" Target="externalLinks/externalLink2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0.xml"/><Relationship Id="rId62" Type="http://schemas.openxmlformats.org/officeDocument/2006/relationships/externalLink" Target="externalLinks/externalLink18.xml"/><Relationship Id="rId70" Type="http://schemas.openxmlformats.org/officeDocument/2006/relationships/externalLink" Target="externalLinks/externalLink26.xml"/><Relationship Id="rId75" Type="http://schemas.openxmlformats.org/officeDocument/2006/relationships/externalLink" Target="externalLinks/externalLink3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5.xml"/><Relationship Id="rId57" Type="http://schemas.openxmlformats.org/officeDocument/2006/relationships/externalLink" Target="externalLinks/externalLink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Podíl pracovníků v intervalech průměrného měsíčního výdělku
 v letech 2006-2013</a:t>
            </a:r>
          </a:p>
        </c:rich>
      </c:tx>
      <c:layout>
        <c:manualLayout>
          <c:xMode val="edge"/>
          <c:yMode val="edge"/>
          <c:x val="0.27176078709589319"/>
          <c:y val="2.4118671244121637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26992605788145"/>
          <c:y val="0.16690856313497823"/>
          <c:w val="0.82261190692059694"/>
          <c:h val="0.61586840832123846"/>
        </c:manualLayout>
      </c:layout>
      <c:lineChart>
        <c:grouping val="standard"/>
        <c:varyColors val="0"/>
        <c:ser>
          <c:idx val="3"/>
          <c:order val="0"/>
          <c:tx>
            <c:strRef>
              <c:f>Graf!$B$2</c:f>
              <c:strCache>
                <c:ptCount val="1"/>
                <c:pt idx="0">
                  <c:v>1. pololetí 2006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strRef>
              <c:f>(Graf!$A$3:$A$26,Graf!$A$27:$A$32)</c:f>
              <c:strCache>
                <c:ptCount val="30"/>
                <c:pt idx="0">
                  <c:v>do 4000</c:v>
                </c:pt>
                <c:pt idx="1">
                  <c:v>4001-6000</c:v>
                </c:pt>
                <c:pt idx="2">
                  <c:v>6001-8000</c:v>
                </c:pt>
                <c:pt idx="3">
                  <c:v>8001-10000</c:v>
                </c:pt>
                <c:pt idx="4">
                  <c:v>10001-12000</c:v>
                </c:pt>
                <c:pt idx="5">
                  <c:v>12001-14000</c:v>
                </c:pt>
                <c:pt idx="6">
                  <c:v>14001-16000</c:v>
                </c:pt>
                <c:pt idx="7">
                  <c:v>16001-18000</c:v>
                </c:pt>
                <c:pt idx="8">
                  <c:v>18001-20000</c:v>
                </c:pt>
                <c:pt idx="9">
                  <c:v>20001-22000</c:v>
                </c:pt>
                <c:pt idx="10">
                  <c:v>22001-24000</c:v>
                </c:pt>
                <c:pt idx="11">
                  <c:v>24001-26000</c:v>
                </c:pt>
                <c:pt idx="12">
                  <c:v>26001-28000</c:v>
                </c:pt>
                <c:pt idx="13">
                  <c:v>28001-30000</c:v>
                </c:pt>
                <c:pt idx="14">
                  <c:v>30001-34000</c:v>
                </c:pt>
                <c:pt idx="15">
                  <c:v>34001-38000</c:v>
                </c:pt>
                <c:pt idx="16">
                  <c:v>38001-42000</c:v>
                </c:pt>
                <c:pt idx="17">
                  <c:v>42001-46000</c:v>
                </c:pt>
                <c:pt idx="18">
                  <c:v>46001-50000</c:v>
                </c:pt>
                <c:pt idx="19">
                  <c:v>50001-54000</c:v>
                </c:pt>
                <c:pt idx="20">
                  <c:v>54001-58000</c:v>
                </c:pt>
                <c:pt idx="21">
                  <c:v>58001-62000</c:v>
                </c:pt>
                <c:pt idx="22">
                  <c:v>62001-66000</c:v>
                </c:pt>
                <c:pt idx="23">
                  <c:v>66001-70000</c:v>
                </c:pt>
                <c:pt idx="24">
                  <c:v>70001-74000</c:v>
                </c:pt>
                <c:pt idx="25">
                  <c:v>74001-78000</c:v>
                </c:pt>
                <c:pt idx="26">
                  <c:v>78001-82000</c:v>
                </c:pt>
                <c:pt idx="27">
                  <c:v>82001-86000</c:v>
                </c:pt>
                <c:pt idx="28">
                  <c:v>86001-90000</c:v>
                </c:pt>
                <c:pt idx="29">
                  <c:v>nad 90001</c:v>
                </c:pt>
              </c:strCache>
            </c:strRef>
          </c:cat>
          <c:val>
            <c:numRef>
              <c:f>(Graf!$B$3:$B$27,Graf!$B$28:$B$32)</c:f>
              <c:numCache>
                <c:formatCode>0.0</c:formatCode>
                <c:ptCount val="30"/>
                <c:pt idx="0">
                  <c:v>0.18983223470167201</c:v>
                </c:pt>
                <c:pt idx="1">
                  <c:v>7.5367074999292724E-2</c:v>
                </c:pt>
                <c:pt idx="2">
                  <c:v>0.90836563216114519</c:v>
                </c:pt>
                <c:pt idx="3">
                  <c:v>5.4099074886128946</c:v>
                </c:pt>
                <c:pt idx="4">
                  <c:v>7.2486491074207144</c:v>
                </c:pt>
                <c:pt idx="5">
                  <c:v>8.8477098480776313</c:v>
                </c:pt>
                <c:pt idx="6">
                  <c:v>9.7920615610942932</c:v>
                </c:pt>
                <c:pt idx="7">
                  <c:v>10.925170452938016</c:v>
                </c:pt>
                <c:pt idx="8">
                  <c:v>10.778397035109062</c:v>
                </c:pt>
                <c:pt idx="9">
                  <c:v>9.7162984128780394</c:v>
                </c:pt>
                <c:pt idx="10">
                  <c:v>8.1582595411208878</c:v>
                </c:pt>
                <c:pt idx="11">
                  <c:v>6.1795343310606272</c:v>
                </c:pt>
                <c:pt idx="12">
                  <c:v>4.6192887656661101</c:v>
                </c:pt>
                <c:pt idx="13">
                  <c:v>3.4702803632557222</c:v>
                </c:pt>
                <c:pt idx="14">
                  <c:v>4.5659886270404844</c:v>
                </c:pt>
                <c:pt idx="15">
                  <c:v>2.6778510198885339</c:v>
                </c:pt>
                <c:pt idx="16">
                  <c:v>1.6325572184343791</c:v>
                </c:pt>
                <c:pt idx="17">
                  <c:v>1.0894276742014881</c:v>
                </c:pt>
                <c:pt idx="18">
                  <c:v>0.73177355928367327</c:v>
                </c:pt>
                <c:pt idx="19">
                  <c:v>0.53554757122245167</c:v>
                </c:pt>
                <c:pt idx="20">
                  <c:v>0.39941154836336884</c:v>
                </c:pt>
                <c:pt idx="21">
                  <c:v>0.31063456587546329</c:v>
                </c:pt>
                <c:pt idx="22">
                  <c:v>0.24030327892041756</c:v>
                </c:pt>
                <c:pt idx="23">
                  <c:v>0.19639573372563443</c:v>
                </c:pt>
                <c:pt idx="24">
                  <c:v>0.15673183014117181</c:v>
                </c:pt>
                <c:pt idx="25">
                  <c:v>0.12996859705208363</c:v>
                </c:pt>
                <c:pt idx="26">
                  <c:v>0.1154836336888562</c:v>
                </c:pt>
                <c:pt idx="27">
                  <c:v>9.2115313888024436E-2</c:v>
                </c:pt>
                <c:pt idx="28">
                  <c:v>7.6215803321356843E-2</c:v>
                </c:pt>
                <c:pt idx="29">
                  <c:v>0.73047217585650837</c:v>
                </c:pt>
              </c:numCache>
            </c:numRef>
          </c:val>
          <c:smooth val="1"/>
        </c:ser>
        <c:ser>
          <c:idx val="4"/>
          <c:order val="1"/>
          <c:tx>
            <c:strRef>
              <c:f>Graf!$C$2</c:f>
              <c:strCache>
                <c:ptCount val="1"/>
                <c:pt idx="0">
                  <c:v>1. pololetí 2007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strRef>
              <c:f>(Graf!$A$3:$A$26,Graf!$A$27:$A$32)</c:f>
              <c:strCache>
                <c:ptCount val="30"/>
                <c:pt idx="0">
                  <c:v>do 4000</c:v>
                </c:pt>
                <c:pt idx="1">
                  <c:v>4001-6000</c:v>
                </c:pt>
                <c:pt idx="2">
                  <c:v>6001-8000</c:v>
                </c:pt>
                <c:pt idx="3">
                  <c:v>8001-10000</c:v>
                </c:pt>
                <c:pt idx="4">
                  <c:v>10001-12000</c:v>
                </c:pt>
                <c:pt idx="5">
                  <c:v>12001-14000</c:v>
                </c:pt>
                <c:pt idx="6">
                  <c:v>14001-16000</c:v>
                </c:pt>
                <c:pt idx="7">
                  <c:v>16001-18000</c:v>
                </c:pt>
                <c:pt idx="8">
                  <c:v>18001-20000</c:v>
                </c:pt>
                <c:pt idx="9">
                  <c:v>20001-22000</c:v>
                </c:pt>
                <c:pt idx="10">
                  <c:v>22001-24000</c:v>
                </c:pt>
                <c:pt idx="11">
                  <c:v>24001-26000</c:v>
                </c:pt>
                <c:pt idx="12">
                  <c:v>26001-28000</c:v>
                </c:pt>
                <c:pt idx="13">
                  <c:v>28001-30000</c:v>
                </c:pt>
                <c:pt idx="14">
                  <c:v>30001-34000</c:v>
                </c:pt>
                <c:pt idx="15">
                  <c:v>34001-38000</c:v>
                </c:pt>
                <c:pt idx="16">
                  <c:v>38001-42000</c:v>
                </c:pt>
                <c:pt idx="17">
                  <c:v>42001-46000</c:v>
                </c:pt>
                <c:pt idx="18">
                  <c:v>46001-50000</c:v>
                </c:pt>
                <c:pt idx="19">
                  <c:v>50001-54000</c:v>
                </c:pt>
                <c:pt idx="20">
                  <c:v>54001-58000</c:v>
                </c:pt>
                <c:pt idx="21">
                  <c:v>58001-62000</c:v>
                </c:pt>
                <c:pt idx="22">
                  <c:v>62001-66000</c:v>
                </c:pt>
                <c:pt idx="23">
                  <c:v>66001-70000</c:v>
                </c:pt>
                <c:pt idx="24">
                  <c:v>70001-74000</c:v>
                </c:pt>
                <c:pt idx="25">
                  <c:v>74001-78000</c:v>
                </c:pt>
                <c:pt idx="26">
                  <c:v>78001-82000</c:v>
                </c:pt>
                <c:pt idx="27">
                  <c:v>82001-86000</c:v>
                </c:pt>
                <c:pt idx="28">
                  <c:v>86001-90000</c:v>
                </c:pt>
                <c:pt idx="29">
                  <c:v>nad 90001</c:v>
                </c:pt>
              </c:strCache>
            </c:strRef>
          </c:cat>
          <c:val>
            <c:numRef>
              <c:f>(Graf!$C$3:$C$27,Graf!$C$28:$C$32)</c:f>
              <c:numCache>
                <c:formatCode>0.0</c:formatCode>
                <c:ptCount val="30"/>
                <c:pt idx="0">
                  <c:v>7.7798731569480499E-4</c:v>
                </c:pt>
                <c:pt idx="1">
                  <c:v>4.5330727594483963E-2</c:v>
                </c:pt>
                <c:pt idx="2">
                  <c:v>0.26301157852589041</c:v>
                </c:pt>
                <c:pt idx="3">
                  <c:v>3.8533711746363686</c:v>
                </c:pt>
                <c:pt idx="4">
                  <c:v>6.6861785885442924</c:v>
                </c:pt>
                <c:pt idx="5">
                  <c:v>8.0599485905981787</c:v>
                </c:pt>
                <c:pt idx="6">
                  <c:v>8.9994979388522722</c:v>
                </c:pt>
                <c:pt idx="7">
                  <c:v>9.9788283718488913</c:v>
                </c:pt>
                <c:pt idx="8">
                  <c:v>10.28063558451743</c:v>
                </c:pt>
                <c:pt idx="9">
                  <c:v>9.5885899342963778</c:v>
                </c:pt>
                <c:pt idx="10">
                  <c:v>8.5667813938628221</c:v>
                </c:pt>
                <c:pt idx="11">
                  <c:v>7.2560283643802137</c:v>
                </c:pt>
                <c:pt idx="12">
                  <c:v>5.56888507156446</c:v>
                </c:pt>
                <c:pt idx="13">
                  <c:v>4.128830550213376</c:v>
                </c:pt>
                <c:pt idx="14">
                  <c:v>5.4019289936163553</c:v>
                </c:pt>
                <c:pt idx="15">
                  <c:v>3.2654202272552815</c:v>
                </c:pt>
                <c:pt idx="16">
                  <c:v>2.0542495741816094</c:v>
                </c:pt>
                <c:pt idx="17">
                  <c:v>1.3276612871437079</c:v>
                </c:pt>
                <c:pt idx="18">
                  <c:v>0.90604402785816984</c:v>
                </c:pt>
                <c:pt idx="19">
                  <c:v>0.65672502608850791</c:v>
                </c:pt>
                <c:pt idx="20">
                  <c:v>0.48292265976228854</c:v>
                </c:pt>
                <c:pt idx="21">
                  <c:v>0.37825743289081415</c:v>
                </c:pt>
                <c:pt idx="22">
                  <c:v>0.29651689892181332</c:v>
                </c:pt>
                <c:pt idx="23">
                  <c:v>0.24465107787549298</c:v>
                </c:pt>
                <c:pt idx="24">
                  <c:v>0.19911288699682372</c:v>
                </c:pt>
                <c:pt idx="25">
                  <c:v>0.16597062734822504</c:v>
                </c:pt>
                <c:pt idx="26">
                  <c:v>0.14216421548796404</c:v>
                </c:pt>
                <c:pt idx="27">
                  <c:v>0.11830593780665666</c:v>
                </c:pt>
                <c:pt idx="28">
                  <c:v>9.3825270272793471E-2</c:v>
                </c:pt>
                <c:pt idx="29">
                  <c:v>0.98954799974274565</c:v>
                </c:pt>
              </c:numCache>
            </c:numRef>
          </c:val>
          <c:smooth val="1"/>
        </c:ser>
        <c:ser>
          <c:idx val="5"/>
          <c:order val="2"/>
          <c:tx>
            <c:strRef>
              <c:f>Graf!$D$2</c:f>
              <c:strCache>
                <c:ptCount val="1"/>
                <c:pt idx="0">
                  <c:v>1. pololetí 2008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(Graf!$A$3:$A$26,Graf!$A$27:$A$32)</c:f>
              <c:strCache>
                <c:ptCount val="30"/>
                <c:pt idx="0">
                  <c:v>do 4000</c:v>
                </c:pt>
                <c:pt idx="1">
                  <c:v>4001-6000</c:v>
                </c:pt>
                <c:pt idx="2">
                  <c:v>6001-8000</c:v>
                </c:pt>
                <c:pt idx="3">
                  <c:v>8001-10000</c:v>
                </c:pt>
                <c:pt idx="4">
                  <c:v>10001-12000</c:v>
                </c:pt>
                <c:pt idx="5">
                  <c:v>12001-14000</c:v>
                </c:pt>
                <c:pt idx="6">
                  <c:v>14001-16000</c:v>
                </c:pt>
                <c:pt idx="7">
                  <c:v>16001-18000</c:v>
                </c:pt>
                <c:pt idx="8">
                  <c:v>18001-20000</c:v>
                </c:pt>
                <c:pt idx="9">
                  <c:v>20001-22000</c:v>
                </c:pt>
                <c:pt idx="10">
                  <c:v>22001-24000</c:v>
                </c:pt>
                <c:pt idx="11">
                  <c:v>24001-26000</c:v>
                </c:pt>
                <c:pt idx="12">
                  <c:v>26001-28000</c:v>
                </c:pt>
                <c:pt idx="13">
                  <c:v>28001-30000</c:v>
                </c:pt>
                <c:pt idx="14">
                  <c:v>30001-34000</c:v>
                </c:pt>
                <c:pt idx="15">
                  <c:v>34001-38000</c:v>
                </c:pt>
                <c:pt idx="16">
                  <c:v>38001-42000</c:v>
                </c:pt>
                <c:pt idx="17">
                  <c:v>42001-46000</c:v>
                </c:pt>
                <c:pt idx="18">
                  <c:v>46001-50000</c:v>
                </c:pt>
                <c:pt idx="19">
                  <c:v>50001-54000</c:v>
                </c:pt>
                <c:pt idx="20">
                  <c:v>54001-58000</c:v>
                </c:pt>
                <c:pt idx="21">
                  <c:v>58001-62000</c:v>
                </c:pt>
                <c:pt idx="22">
                  <c:v>62001-66000</c:v>
                </c:pt>
                <c:pt idx="23">
                  <c:v>66001-70000</c:v>
                </c:pt>
                <c:pt idx="24">
                  <c:v>70001-74000</c:v>
                </c:pt>
                <c:pt idx="25">
                  <c:v>74001-78000</c:v>
                </c:pt>
                <c:pt idx="26">
                  <c:v>78001-82000</c:v>
                </c:pt>
                <c:pt idx="27">
                  <c:v>82001-86000</c:v>
                </c:pt>
                <c:pt idx="28">
                  <c:v>86001-90000</c:v>
                </c:pt>
                <c:pt idx="29">
                  <c:v>nad 90001</c:v>
                </c:pt>
              </c:strCache>
            </c:strRef>
          </c:cat>
          <c:val>
            <c:numRef>
              <c:f>(Graf!$D$3:$D$27,Graf!$D$28:$D$32)</c:f>
              <c:numCache>
                <c:formatCode>0.0</c:formatCode>
                <c:ptCount val="30"/>
                <c:pt idx="0">
                  <c:v>3.2162039502131633E-3</c:v>
                </c:pt>
                <c:pt idx="1">
                  <c:v>3.9411261104199388E-2</c:v>
                </c:pt>
                <c:pt idx="2">
                  <c:v>0.20522444253741134</c:v>
                </c:pt>
                <c:pt idx="3">
                  <c:v>2.7042659627093917</c:v>
                </c:pt>
                <c:pt idx="4">
                  <c:v>5.2056047714172387</c:v>
                </c:pt>
                <c:pt idx="5">
                  <c:v>6.8025266089826033</c:v>
                </c:pt>
                <c:pt idx="6">
                  <c:v>8.1947345125740814</c:v>
                </c:pt>
                <c:pt idx="7">
                  <c:v>9.2760427009782873</c:v>
                </c:pt>
                <c:pt idx="8">
                  <c:v>9.7839476708302051</c:v>
                </c:pt>
                <c:pt idx="9">
                  <c:v>9.7012963343953622</c:v>
                </c:pt>
                <c:pt idx="10">
                  <c:v>8.8814706322291208</c:v>
                </c:pt>
                <c:pt idx="11">
                  <c:v>7.6486435021704278</c:v>
                </c:pt>
                <c:pt idx="12">
                  <c:v>6.0753582110963116</c:v>
                </c:pt>
                <c:pt idx="13">
                  <c:v>4.8465130478331213</c:v>
                </c:pt>
                <c:pt idx="14">
                  <c:v>6.7373346654203452</c:v>
                </c:pt>
                <c:pt idx="15">
                  <c:v>4.021122802324447</c:v>
                </c:pt>
                <c:pt idx="16">
                  <c:v>2.5179303370224386</c:v>
                </c:pt>
                <c:pt idx="17">
                  <c:v>1.6549666612382588</c:v>
                </c:pt>
                <c:pt idx="18">
                  <c:v>1.1035663617739353</c:v>
                </c:pt>
                <c:pt idx="19">
                  <c:v>0.80660353037092025</c:v>
                </c:pt>
                <c:pt idx="20">
                  <c:v>0.59949020614846305</c:v>
                </c:pt>
                <c:pt idx="21">
                  <c:v>0.46272496197987473</c:v>
                </c:pt>
                <c:pt idx="22">
                  <c:v>0.35413979051791611</c:v>
                </c:pt>
                <c:pt idx="23">
                  <c:v>0.28190282877900136</c:v>
                </c:pt>
                <c:pt idx="24">
                  <c:v>0.23544654949814456</c:v>
                </c:pt>
                <c:pt idx="25">
                  <c:v>0.19287013530008457</c:v>
                </c:pt>
                <c:pt idx="26">
                  <c:v>0.17045880936129765</c:v>
                </c:pt>
                <c:pt idx="27">
                  <c:v>0.144269720052419</c:v>
                </c:pt>
                <c:pt idx="28">
                  <c:v>0.12211364839539501</c:v>
                </c:pt>
                <c:pt idx="29">
                  <c:v>1.2268031290090875</c:v>
                </c:pt>
              </c:numCache>
            </c:numRef>
          </c:val>
          <c:smooth val="1"/>
        </c:ser>
        <c:ser>
          <c:idx val="6"/>
          <c:order val="3"/>
          <c:tx>
            <c:strRef>
              <c:f>Graf!$E$2</c:f>
              <c:strCache>
                <c:ptCount val="1"/>
                <c:pt idx="0">
                  <c:v>1. pololetí 2009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(Graf!$A$3:$A$26,Graf!$A$27:$A$32)</c:f>
              <c:strCache>
                <c:ptCount val="30"/>
                <c:pt idx="0">
                  <c:v>do 4000</c:v>
                </c:pt>
                <c:pt idx="1">
                  <c:v>4001-6000</c:v>
                </c:pt>
                <c:pt idx="2">
                  <c:v>6001-8000</c:v>
                </c:pt>
                <c:pt idx="3">
                  <c:v>8001-10000</c:v>
                </c:pt>
                <c:pt idx="4">
                  <c:v>10001-12000</c:v>
                </c:pt>
                <c:pt idx="5">
                  <c:v>12001-14000</c:v>
                </c:pt>
                <c:pt idx="6">
                  <c:v>14001-16000</c:v>
                </c:pt>
                <c:pt idx="7">
                  <c:v>16001-18000</c:v>
                </c:pt>
                <c:pt idx="8">
                  <c:v>18001-20000</c:v>
                </c:pt>
                <c:pt idx="9">
                  <c:v>20001-22000</c:v>
                </c:pt>
                <c:pt idx="10">
                  <c:v>22001-24000</c:v>
                </c:pt>
                <c:pt idx="11">
                  <c:v>24001-26000</c:v>
                </c:pt>
                <c:pt idx="12">
                  <c:v>26001-28000</c:v>
                </c:pt>
                <c:pt idx="13">
                  <c:v>28001-30000</c:v>
                </c:pt>
                <c:pt idx="14">
                  <c:v>30001-34000</c:v>
                </c:pt>
                <c:pt idx="15">
                  <c:v>34001-38000</c:v>
                </c:pt>
                <c:pt idx="16">
                  <c:v>38001-42000</c:v>
                </c:pt>
                <c:pt idx="17">
                  <c:v>42001-46000</c:v>
                </c:pt>
                <c:pt idx="18">
                  <c:v>46001-50000</c:v>
                </c:pt>
                <c:pt idx="19">
                  <c:v>50001-54000</c:v>
                </c:pt>
                <c:pt idx="20">
                  <c:v>54001-58000</c:v>
                </c:pt>
                <c:pt idx="21">
                  <c:v>58001-62000</c:v>
                </c:pt>
                <c:pt idx="22">
                  <c:v>62001-66000</c:v>
                </c:pt>
                <c:pt idx="23">
                  <c:v>66001-70000</c:v>
                </c:pt>
                <c:pt idx="24">
                  <c:v>70001-74000</c:v>
                </c:pt>
                <c:pt idx="25">
                  <c:v>74001-78000</c:v>
                </c:pt>
                <c:pt idx="26">
                  <c:v>78001-82000</c:v>
                </c:pt>
                <c:pt idx="27">
                  <c:v>82001-86000</c:v>
                </c:pt>
                <c:pt idx="28">
                  <c:v>86001-90000</c:v>
                </c:pt>
                <c:pt idx="29">
                  <c:v>nad 90001</c:v>
                </c:pt>
              </c:strCache>
            </c:strRef>
          </c:cat>
          <c:val>
            <c:numRef>
              <c:f>(Graf!$E$3:$E$27,Graf!$E$28:$E$32)</c:f>
              <c:numCache>
                <c:formatCode>0.0</c:formatCode>
                <c:ptCount val="30"/>
                <c:pt idx="0">
                  <c:v>2.9214589659841252E-3</c:v>
                </c:pt>
                <c:pt idx="1">
                  <c:v>3.4791920413083675E-2</c:v>
                </c:pt>
                <c:pt idx="2">
                  <c:v>0.22851120857570378</c:v>
                </c:pt>
                <c:pt idx="3">
                  <c:v>2.182861021947593</c:v>
                </c:pt>
                <c:pt idx="4">
                  <c:v>4.9700391103679387</c:v>
                </c:pt>
                <c:pt idx="5">
                  <c:v>6.5322228956332689</c:v>
                </c:pt>
                <c:pt idx="6">
                  <c:v>7.7229564527326531</c:v>
                </c:pt>
                <c:pt idx="7">
                  <c:v>8.984548669116089</c:v>
                </c:pt>
                <c:pt idx="8">
                  <c:v>9.6566435835996742</c:v>
                </c:pt>
                <c:pt idx="9">
                  <c:v>9.4666425159392134</c:v>
                </c:pt>
                <c:pt idx="10">
                  <c:v>8.6542113362169015</c:v>
                </c:pt>
                <c:pt idx="11">
                  <c:v>7.6927857492293992</c:v>
                </c:pt>
                <c:pt idx="12">
                  <c:v>6.2531970056639121</c:v>
                </c:pt>
                <c:pt idx="13">
                  <c:v>4.9561223422027059</c:v>
                </c:pt>
                <c:pt idx="14">
                  <c:v>7.0255245213986246</c:v>
                </c:pt>
                <c:pt idx="15">
                  <c:v>4.3206253409475401</c:v>
                </c:pt>
                <c:pt idx="16">
                  <c:v>2.7812820530526325</c:v>
                </c:pt>
                <c:pt idx="17">
                  <c:v>1.8523643367411711</c:v>
                </c:pt>
                <c:pt idx="18">
                  <c:v>1.2618578035621615</c:v>
                </c:pt>
                <c:pt idx="19">
                  <c:v>0.93348581578554568</c:v>
                </c:pt>
                <c:pt idx="20">
                  <c:v>0.69860051492042219</c:v>
                </c:pt>
                <c:pt idx="21">
                  <c:v>0.54615347433179595</c:v>
                </c:pt>
                <c:pt idx="22">
                  <c:v>0.42679859621240812</c:v>
                </c:pt>
                <c:pt idx="23">
                  <c:v>0.34127952466269101</c:v>
                </c:pt>
                <c:pt idx="24">
                  <c:v>0.28954314224689937</c:v>
                </c:pt>
                <c:pt idx="25">
                  <c:v>0.24391526494180188</c:v>
                </c:pt>
                <c:pt idx="26">
                  <c:v>0.20588318094826311</c:v>
                </c:pt>
                <c:pt idx="27">
                  <c:v>0.17815587948928649</c:v>
                </c:pt>
                <c:pt idx="28">
                  <c:v>0.1469228272711289</c:v>
                </c:pt>
                <c:pt idx="29">
                  <c:v>1.4091524528835064</c:v>
                </c:pt>
              </c:numCache>
            </c:numRef>
          </c:val>
          <c:smooth val="1"/>
        </c:ser>
        <c:ser>
          <c:idx val="7"/>
          <c:order val="4"/>
          <c:tx>
            <c:strRef>
              <c:f>Graf!$F$2</c:f>
              <c:strCache>
                <c:ptCount val="1"/>
                <c:pt idx="0">
                  <c:v>1. pololetí 2010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(Graf!$A$3:$A$26,Graf!$A$27:$A$32)</c:f>
              <c:strCache>
                <c:ptCount val="30"/>
                <c:pt idx="0">
                  <c:v>do 4000</c:v>
                </c:pt>
                <c:pt idx="1">
                  <c:v>4001-6000</c:v>
                </c:pt>
                <c:pt idx="2">
                  <c:v>6001-8000</c:v>
                </c:pt>
                <c:pt idx="3">
                  <c:v>8001-10000</c:v>
                </c:pt>
                <c:pt idx="4">
                  <c:v>10001-12000</c:v>
                </c:pt>
                <c:pt idx="5">
                  <c:v>12001-14000</c:v>
                </c:pt>
                <c:pt idx="6">
                  <c:v>14001-16000</c:v>
                </c:pt>
                <c:pt idx="7">
                  <c:v>16001-18000</c:v>
                </c:pt>
                <c:pt idx="8">
                  <c:v>18001-20000</c:v>
                </c:pt>
                <c:pt idx="9">
                  <c:v>20001-22000</c:v>
                </c:pt>
                <c:pt idx="10">
                  <c:v>22001-24000</c:v>
                </c:pt>
                <c:pt idx="11">
                  <c:v>24001-26000</c:v>
                </c:pt>
                <c:pt idx="12">
                  <c:v>26001-28000</c:v>
                </c:pt>
                <c:pt idx="13">
                  <c:v>28001-30000</c:v>
                </c:pt>
                <c:pt idx="14">
                  <c:v>30001-34000</c:v>
                </c:pt>
                <c:pt idx="15">
                  <c:v>34001-38000</c:v>
                </c:pt>
                <c:pt idx="16">
                  <c:v>38001-42000</c:v>
                </c:pt>
                <c:pt idx="17">
                  <c:v>42001-46000</c:v>
                </c:pt>
                <c:pt idx="18">
                  <c:v>46001-50000</c:v>
                </c:pt>
                <c:pt idx="19">
                  <c:v>50001-54000</c:v>
                </c:pt>
                <c:pt idx="20">
                  <c:v>54001-58000</c:v>
                </c:pt>
                <c:pt idx="21">
                  <c:v>58001-62000</c:v>
                </c:pt>
                <c:pt idx="22">
                  <c:v>62001-66000</c:v>
                </c:pt>
                <c:pt idx="23">
                  <c:v>66001-70000</c:v>
                </c:pt>
                <c:pt idx="24">
                  <c:v>70001-74000</c:v>
                </c:pt>
                <c:pt idx="25">
                  <c:v>74001-78000</c:v>
                </c:pt>
                <c:pt idx="26">
                  <c:v>78001-82000</c:v>
                </c:pt>
                <c:pt idx="27">
                  <c:v>82001-86000</c:v>
                </c:pt>
                <c:pt idx="28">
                  <c:v>86001-90000</c:v>
                </c:pt>
                <c:pt idx="29">
                  <c:v>nad 90001</c:v>
                </c:pt>
              </c:strCache>
            </c:strRef>
          </c:cat>
          <c:val>
            <c:numRef>
              <c:f>(Graf!$F$3:$F$27,Graf!$F$28:$F$32)</c:f>
              <c:numCache>
                <c:formatCode>0.0</c:formatCode>
                <c:ptCount val="30"/>
                <c:pt idx="0">
                  <c:v>1.4231694088154276E-3</c:v>
                </c:pt>
                <c:pt idx="1">
                  <c:v>2.6407699030241823E-2</c:v>
                </c:pt>
                <c:pt idx="2">
                  <c:v>0.26418241025862677</c:v>
                </c:pt>
                <c:pt idx="3">
                  <c:v>2.0272257578904203</c:v>
                </c:pt>
                <c:pt idx="4">
                  <c:v>4.2973918048634445</c:v>
                </c:pt>
                <c:pt idx="5">
                  <c:v>6.2290543724508129</c:v>
                </c:pt>
                <c:pt idx="6">
                  <c:v>7.454719493309522</c:v>
                </c:pt>
                <c:pt idx="7">
                  <c:v>8.385683126587228</c:v>
                </c:pt>
                <c:pt idx="8">
                  <c:v>9.3457426677784952</c:v>
                </c:pt>
                <c:pt idx="9">
                  <c:v>9.3450574380631402</c:v>
                </c:pt>
                <c:pt idx="10">
                  <c:v>8.7731541756317561</c:v>
                </c:pt>
                <c:pt idx="11">
                  <c:v>7.8801417265891267</c:v>
                </c:pt>
                <c:pt idx="12">
                  <c:v>6.6037696067941045</c:v>
                </c:pt>
                <c:pt idx="13">
                  <c:v>5.254763137171393</c:v>
                </c:pt>
                <c:pt idx="14">
                  <c:v>7.4937248771066862</c:v>
                </c:pt>
                <c:pt idx="15">
                  <c:v>4.6485983889722302</c:v>
                </c:pt>
                <c:pt idx="16">
                  <c:v>3.039468177404919</c:v>
                </c:pt>
                <c:pt idx="17">
                  <c:v>2.0031372978967665</c:v>
                </c:pt>
                <c:pt idx="18">
                  <c:v>1.3570710962726666</c:v>
                </c:pt>
                <c:pt idx="19">
                  <c:v>0.98873376927999213</c:v>
                </c:pt>
                <c:pt idx="20">
                  <c:v>0.72439322908705261</c:v>
                </c:pt>
                <c:pt idx="21">
                  <c:v>0.56188836659157249</c:v>
                </c:pt>
                <c:pt idx="22">
                  <c:v>0.4267926927103155</c:v>
                </c:pt>
                <c:pt idx="23">
                  <c:v>0.35521254244470984</c:v>
                </c:pt>
                <c:pt idx="24">
                  <c:v>0.30044687519436802</c:v>
                </c:pt>
                <c:pt idx="25">
                  <c:v>0.24114814982705857</c:v>
                </c:pt>
                <c:pt idx="26">
                  <c:v>0.21416064103766969</c:v>
                </c:pt>
                <c:pt idx="27">
                  <c:v>0.18005728520420372</c:v>
                </c:pt>
                <c:pt idx="28">
                  <c:v>0.15876245405007658</c:v>
                </c:pt>
                <c:pt idx="29">
                  <c:v>1.4176875710925829</c:v>
                </c:pt>
              </c:numCache>
            </c:numRef>
          </c:val>
          <c:smooth val="1"/>
        </c:ser>
        <c:ser>
          <c:idx val="0"/>
          <c:order val="5"/>
          <c:tx>
            <c:strRef>
              <c:f>Graf!$G$2</c:f>
              <c:strCache>
                <c:ptCount val="1"/>
                <c:pt idx="0">
                  <c:v>1. pololetí 2011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(Graf!$A$3:$A$26,Graf!$A$27:$A$32)</c:f>
              <c:strCache>
                <c:ptCount val="30"/>
                <c:pt idx="0">
                  <c:v>do 4000</c:v>
                </c:pt>
                <c:pt idx="1">
                  <c:v>4001-6000</c:v>
                </c:pt>
                <c:pt idx="2">
                  <c:v>6001-8000</c:v>
                </c:pt>
                <c:pt idx="3">
                  <c:v>8001-10000</c:v>
                </c:pt>
                <c:pt idx="4">
                  <c:v>10001-12000</c:v>
                </c:pt>
                <c:pt idx="5">
                  <c:v>12001-14000</c:v>
                </c:pt>
                <c:pt idx="6">
                  <c:v>14001-16000</c:v>
                </c:pt>
                <c:pt idx="7">
                  <c:v>16001-18000</c:v>
                </c:pt>
                <c:pt idx="8">
                  <c:v>18001-20000</c:v>
                </c:pt>
                <c:pt idx="9">
                  <c:v>20001-22000</c:v>
                </c:pt>
                <c:pt idx="10">
                  <c:v>22001-24000</c:v>
                </c:pt>
                <c:pt idx="11">
                  <c:v>24001-26000</c:v>
                </c:pt>
                <c:pt idx="12">
                  <c:v>26001-28000</c:v>
                </c:pt>
                <c:pt idx="13">
                  <c:v>28001-30000</c:v>
                </c:pt>
                <c:pt idx="14">
                  <c:v>30001-34000</c:v>
                </c:pt>
                <c:pt idx="15">
                  <c:v>34001-38000</c:v>
                </c:pt>
                <c:pt idx="16">
                  <c:v>38001-42000</c:v>
                </c:pt>
                <c:pt idx="17">
                  <c:v>42001-46000</c:v>
                </c:pt>
                <c:pt idx="18">
                  <c:v>46001-50000</c:v>
                </c:pt>
                <c:pt idx="19">
                  <c:v>50001-54000</c:v>
                </c:pt>
                <c:pt idx="20">
                  <c:v>54001-58000</c:v>
                </c:pt>
                <c:pt idx="21">
                  <c:v>58001-62000</c:v>
                </c:pt>
                <c:pt idx="22">
                  <c:v>62001-66000</c:v>
                </c:pt>
                <c:pt idx="23">
                  <c:v>66001-70000</c:v>
                </c:pt>
                <c:pt idx="24">
                  <c:v>70001-74000</c:v>
                </c:pt>
                <c:pt idx="25">
                  <c:v>74001-78000</c:v>
                </c:pt>
                <c:pt idx="26">
                  <c:v>78001-82000</c:v>
                </c:pt>
                <c:pt idx="27">
                  <c:v>82001-86000</c:v>
                </c:pt>
                <c:pt idx="28">
                  <c:v>86001-90000</c:v>
                </c:pt>
                <c:pt idx="29">
                  <c:v>nad 90001</c:v>
                </c:pt>
              </c:strCache>
            </c:strRef>
          </c:cat>
          <c:val>
            <c:numRef>
              <c:f>(Graf!$G$3:$G$27,Graf!$G$28:$G$32)</c:f>
              <c:numCache>
                <c:formatCode>0.0</c:formatCode>
                <c:ptCount val="30"/>
                <c:pt idx="0">
                  <c:v>2.1479722356252196E-3</c:v>
                </c:pt>
                <c:pt idx="1">
                  <c:v>1.8807854453401315E-2</c:v>
                </c:pt>
                <c:pt idx="2">
                  <c:v>0.2208220237356171</c:v>
                </c:pt>
                <c:pt idx="3">
                  <c:v>2.0623676836005465</c:v>
                </c:pt>
                <c:pt idx="4">
                  <c:v>4.1803206974937357</c:v>
                </c:pt>
                <c:pt idx="5">
                  <c:v>5.7459305094309077</c:v>
                </c:pt>
                <c:pt idx="6">
                  <c:v>7.2020985164846394</c:v>
                </c:pt>
                <c:pt idx="7">
                  <c:v>8.1559553578024033</c:v>
                </c:pt>
                <c:pt idx="8">
                  <c:v>9.0429107224154528</c:v>
                </c:pt>
                <c:pt idx="9">
                  <c:v>9.3170653250746422</c:v>
                </c:pt>
                <c:pt idx="10">
                  <c:v>8.851060129077414</c:v>
                </c:pt>
                <c:pt idx="11">
                  <c:v>8.1471015210262916</c:v>
                </c:pt>
                <c:pt idx="12">
                  <c:v>6.7560537454087095</c:v>
                </c:pt>
                <c:pt idx="13">
                  <c:v>5.3709259908307789</c:v>
                </c:pt>
                <c:pt idx="14">
                  <c:v>7.6638601575773384</c:v>
                </c:pt>
                <c:pt idx="15">
                  <c:v>4.7453421745966127</c:v>
                </c:pt>
                <c:pt idx="16">
                  <c:v>3.0770488118832109</c:v>
                </c:pt>
                <c:pt idx="17">
                  <c:v>2.0781369431840386</c:v>
                </c:pt>
                <c:pt idx="18">
                  <c:v>1.4115320962061046</c:v>
                </c:pt>
                <c:pt idx="19">
                  <c:v>1.0410854699108381</c:v>
                </c:pt>
                <c:pt idx="20">
                  <c:v>0.75477648777201323</c:v>
                </c:pt>
                <c:pt idx="21">
                  <c:v>0.58618686205879467</c:v>
                </c:pt>
                <c:pt idx="22">
                  <c:v>0.4648526255293311</c:v>
                </c:pt>
                <c:pt idx="23">
                  <c:v>0.37154680719644045</c:v>
                </c:pt>
                <c:pt idx="24">
                  <c:v>0.31575191863690732</c:v>
                </c:pt>
                <c:pt idx="25">
                  <c:v>0.26074287357821263</c:v>
                </c:pt>
                <c:pt idx="26">
                  <c:v>0.23051409357929187</c:v>
                </c:pt>
                <c:pt idx="27">
                  <c:v>0.19206015160492818</c:v>
                </c:pt>
                <c:pt idx="28">
                  <c:v>0.1623028777065105</c:v>
                </c:pt>
                <c:pt idx="29">
                  <c:v>1.5706915999092612</c:v>
                </c:pt>
              </c:numCache>
            </c:numRef>
          </c:val>
          <c:smooth val="1"/>
        </c:ser>
        <c:ser>
          <c:idx val="8"/>
          <c:order val="6"/>
          <c:tx>
            <c:strRef>
              <c:f>Graf!$H$2</c:f>
              <c:strCache>
                <c:ptCount val="1"/>
                <c:pt idx="0">
                  <c:v>1. pololetí 2012</c:v>
                </c:pt>
              </c:strCache>
            </c:strRef>
          </c:tx>
          <c:spPr>
            <a:ln w="38100">
              <a:solidFill>
                <a:srgbClr val="FFCC00"/>
              </a:solidFill>
              <a:prstDash val="solid"/>
            </a:ln>
          </c:spPr>
          <c:marker>
            <c:symbol val="none"/>
          </c:marker>
          <c:cat>
            <c:strRef>
              <c:f>(Graf!$A$3:$A$26,Graf!$A$27:$A$32)</c:f>
              <c:strCache>
                <c:ptCount val="30"/>
                <c:pt idx="0">
                  <c:v>do 4000</c:v>
                </c:pt>
                <c:pt idx="1">
                  <c:v>4001-6000</c:v>
                </c:pt>
                <c:pt idx="2">
                  <c:v>6001-8000</c:v>
                </c:pt>
                <c:pt idx="3">
                  <c:v>8001-10000</c:v>
                </c:pt>
                <c:pt idx="4">
                  <c:v>10001-12000</c:v>
                </c:pt>
                <c:pt idx="5">
                  <c:v>12001-14000</c:v>
                </c:pt>
                <c:pt idx="6">
                  <c:v>14001-16000</c:v>
                </c:pt>
                <c:pt idx="7">
                  <c:v>16001-18000</c:v>
                </c:pt>
                <c:pt idx="8">
                  <c:v>18001-20000</c:v>
                </c:pt>
                <c:pt idx="9">
                  <c:v>20001-22000</c:v>
                </c:pt>
                <c:pt idx="10">
                  <c:v>22001-24000</c:v>
                </c:pt>
                <c:pt idx="11">
                  <c:v>24001-26000</c:v>
                </c:pt>
                <c:pt idx="12">
                  <c:v>26001-28000</c:v>
                </c:pt>
                <c:pt idx="13">
                  <c:v>28001-30000</c:v>
                </c:pt>
                <c:pt idx="14">
                  <c:v>30001-34000</c:v>
                </c:pt>
                <c:pt idx="15">
                  <c:v>34001-38000</c:v>
                </c:pt>
                <c:pt idx="16">
                  <c:v>38001-42000</c:v>
                </c:pt>
                <c:pt idx="17">
                  <c:v>42001-46000</c:v>
                </c:pt>
                <c:pt idx="18">
                  <c:v>46001-50000</c:v>
                </c:pt>
                <c:pt idx="19">
                  <c:v>50001-54000</c:v>
                </c:pt>
                <c:pt idx="20">
                  <c:v>54001-58000</c:v>
                </c:pt>
                <c:pt idx="21">
                  <c:v>58001-62000</c:v>
                </c:pt>
                <c:pt idx="22">
                  <c:v>62001-66000</c:v>
                </c:pt>
                <c:pt idx="23">
                  <c:v>66001-70000</c:v>
                </c:pt>
                <c:pt idx="24">
                  <c:v>70001-74000</c:v>
                </c:pt>
                <c:pt idx="25">
                  <c:v>74001-78000</c:v>
                </c:pt>
                <c:pt idx="26">
                  <c:v>78001-82000</c:v>
                </c:pt>
                <c:pt idx="27">
                  <c:v>82001-86000</c:v>
                </c:pt>
                <c:pt idx="28">
                  <c:v>86001-90000</c:v>
                </c:pt>
                <c:pt idx="29">
                  <c:v>nad 90001</c:v>
                </c:pt>
              </c:strCache>
            </c:strRef>
          </c:cat>
          <c:val>
            <c:numRef>
              <c:f>(Graf!$H$3:$H$27,Graf!$H$28:$H$32)</c:f>
              <c:numCache>
                <c:formatCode>0.0</c:formatCode>
                <c:ptCount val="30"/>
                <c:pt idx="0">
                  <c:v>7.8234732361588417E-4</c:v>
                </c:pt>
                <c:pt idx="1">
                  <c:v>1.726379760779051E-2</c:v>
                </c:pt>
                <c:pt idx="2">
                  <c:v>0.16663997993018331</c:v>
                </c:pt>
                <c:pt idx="3">
                  <c:v>1.9379786335730271</c:v>
                </c:pt>
                <c:pt idx="4">
                  <c:v>3.8926994998714339</c:v>
                </c:pt>
                <c:pt idx="5">
                  <c:v>5.1888925456382315</c:v>
                </c:pt>
                <c:pt idx="6">
                  <c:v>6.3120825199094348</c:v>
                </c:pt>
                <c:pt idx="7">
                  <c:v>7.5875172833562905</c:v>
                </c:pt>
                <c:pt idx="8">
                  <c:v>8.1537802761894689</c:v>
                </c:pt>
                <c:pt idx="9">
                  <c:v>9.21626009814808</c:v>
                </c:pt>
                <c:pt idx="10">
                  <c:v>9.4742260889883561</c:v>
                </c:pt>
                <c:pt idx="11">
                  <c:v>8.4746469918484628</c:v>
                </c:pt>
                <c:pt idx="12">
                  <c:v>7.1192563319280637</c:v>
                </c:pt>
                <c:pt idx="13">
                  <c:v>5.5635326006737582</c:v>
                </c:pt>
                <c:pt idx="14">
                  <c:v>8.1150801619146016</c:v>
                </c:pt>
                <c:pt idx="15">
                  <c:v>5.1283388627903621</c:v>
                </c:pt>
                <c:pt idx="16">
                  <c:v>3.3251847513204718</c:v>
                </c:pt>
                <c:pt idx="17">
                  <c:v>2.2278643952168329</c:v>
                </c:pt>
                <c:pt idx="18">
                  <c:v>1.5534810022599406</c:v>
                </c:pt>
                <c:pt idx="19">
                  <c:v>1.1319522642957025</c:v>
                </c:pt>
                <c:pt idx="20">
                  <c:v>0.83836339198678134</c:v>
                </c:pt>
                <c:pt idx="21">
                  <c:v>0.64470635114772956</c:v>
                </c:pt>
                <c:pt idx="22">
                  <c:v>0.51765314579250998</c:v>
                </c:pt>
                <c:pt idx="23">
                  <c:v>0.41083665787482132</c:v>
                </c:pt>
                <c:pt idx="24">
                  <c:v>0.34485870024988174</c:v>
                </c:pt>
                <c:pt idx="25">
                  <c:v>0.28889478836722549</c:v>
                </c:pt>
                <c:pt idx="26">
                  <c:v>0.25321975041034117</c:v>
                </c:pt>
                <c:pt idx="27">
                  <c:v>0.20168914002817495</c:v>
                </c:pt>
                <c:pt idx="28">
                  <c:v>0.18400809051445594</c:v>
                </c:pt>
                <c:pt idx="29">
                  <c:v>1.7283095508439703</c:v>
                </c:pt>
              </c:numCache>
            </c:numRef>
          </c:val>
          <c:smooth val="1"/>
        </c:ser>
        <c:ser>
          <c:idx val="1"/>
          <c:order val="7"/>
          <c:tx>
            <c:strRef>
              <c:f>Graf!$I$2</c:f>
              <c:strCache>
                <c:ptCount val="1"/>
                <c:pt idx="0">
                  <c:v>1. pololetí 2013</c:v>
                </c:pt>
              </c:strCache>
            </c:strRef>
          </c:tx>
          <c:marker>
            <c:symbol val="none"/>
          </c:marker>
          <c:cat>
            <c:strRef>
              <c:f>(Graf!$A$3:$A$26,Graf!$A$27:$A$32)</c:f>
              <c:strCache>
                <c:ptCount val="30"/>
                <c:pt idx="0">
                  <c:v>do 4000</c:v>
                </c:pt>
                <c:pt idx="1">
                  <c:v>4001-6000</c:v>
                </c:pt>
                <c:pt idx="2">
                  <c:v>6001-8000</c:v>
                </c:pt>
                <c:pt idx="3">
                  <c:v>8001-10000</c:v>
                </c:pt>
                <c:pt idx="4">
                  <c:v>10001-12000</c:v>
                </c:pt>
                <c:pt idx="5">
                  <c:v>12001-14000</c:v>
                </c:pt>
                <c:pt idx="6">
                  <c:v>14001-16000</c:v>
                </c:pt>
                <c:pt idx="7">
                  <c:v>16001-18000</c:v>
                </c:pt>
                <c:pt idx="8">
                  <c:v>18001-20000</c:v>
                </c:pt>
                <c:pt idx="9">
                  <c:v>20001-22000</c:v>
                </c:pt>
                <c:pt idx="10">
                  <c:v>22001-24000</c:v>
                </c:pt>
                <c:pt idx="11">
                  <c:v>24001-26000</c:v>
                </c:pt>
                <c:pt idx="12">
                  <c:v>26001-28000</c:v>
                </c:pt>
                <c:pt idx="13">
                  <c:v>28001-30000</c:v>
                </c:pt>
                <c:pt idx="14">
                  <c:v>30001-34000</c:v>
                </c:pt>
                <c:pt idx="15">
                  <c:v>34001-38000</c:v>
                </c:pt>
                <c:pt idx="16">
                  <c:v>38001-42000</c:v>
                </c:pt>
                <c:pt idx="17">
                  <c:v>42001-46000</c:v>
                </c:pt>
                <c:pt idx="18">
                  <c:v>46001-50000</c:v>
                </c:pt>
                <c:pt idx="19">
                  <c:v>50001-54000</c:v>
                </c:pt>
                <c:pt idx="20">
                  <c:v>54001-58000</c:v>
                </c:pt>
                <c:pt idx="21">
                  <c:v>58001-62000</c:v>
                </c:pt>
                <c:pt idx="22">
                  <c:v>62001-66000</c:v>
                </c:pt>
                <c:pt idx="23">
                  <c:v>66001-70000</c:v>
                </c:pt>
                <c:pt idx="24">
                  <c:v>70001-74000</c:v>
                </c:pt>
                <c:pt idx="25">
                  <c:v>74001-78000</c:v>
                </c:pt>
                <c:pt idx="26">
                  <c:v>78001-82000</c:v>
                </c:pt>
                <c:pt idx="27">
                  <c:v>82001-86000</c:v>
                </c:pt>
                <c:pt idx="28">
                  <c:v>86001-90000</c:v>
                </c:pt>
                <c:pt idx="29">
                  <c:v>nad 90001</c:v>
                </c:pt>
              </c:strCache>
            </c:strRef>
          </c:cat>
          <c:val>
            <c:numRef>
              <c:f>(Graf!$I$3:$I$27,Graf!$I$28:$I$32)</c:f>
              <c:numCache>
                <c:formatCode>0.0</c:formatCode>
                <c:ptCount val="30"/>
                <c:pt idx="0">
                  <c:v>1.5044240442238417E-3</c:v>
                </c:pt>
                <c:pt idx="1">
                  <c:v>9.2340510300635802E-3</c:v>
                </c:pt>
                <c:pt idx="2">
                  <c:v>0.1201464167731868</c:v>
                </c:pt>
                <c:pt idx="3">
                  <c:v>2.0148388087451652</c:v>
                </c:pt>
                <c:pt idx="4">
                  <c:v>3.885875429539003</c:v>
                </c:pt>
                <c:pt idx="5">
                  <c:v>4.96568875645346</c:v>
                </c:pt>
                <c:pt idx="6">
                  <c:v>5.9755723036570991</c:v>
                </c:pt>
                <c:pt idx="7">
                  <c:v>7.1493861949899564</c:v>
                </c:pt>
                <c:pt idx="8">
                  <c:v>7.855842975481</c:v>
                </c:pt>
                <c:pt idx="9">
                  <c:v>8.9536056375437845</c:v>
                </c:pt>
                <c:pt idx="10">
                  <c:v>9.326910307276016</c:v>
                </c:pt>
                <c:pt idx="11">
                  <c:v>8.5355313833230966</c:v>
                </c:pt>
                <c:pt idx="12">
                  <c:v>7.2265787114659936</c:v>
                </c:pt>
                <c:pt idx="13">
                  <c:v>5.6608882949584149</c:v>
                </c:pt>
                <c:pt idx="14">
                  <c:v>8.4421014625076776</c:v>
                </c:pt>
                <c:pt idx="15">
                  <c:v>5.3748402197911647</c:v>
                </c:pt>
                <c:pt idx="16">
                  <c:v>3.4856986337754607</c:v>
                </c:pt>
                <c:pt idx="17">
                  <c:v>2.3633982967844753</c:v>
                </c:pt>
                <c:pt idx="18">
                  <c:v>1.6845399160012617</c:v>
                </c:pt>
                <c:pt idx="19">
                  <c:v>1.2426542605288933</c:v>
                </c:pt>
                <c:pt idx="20">
                  <c:v>0.90633767160809442</c:v>
                </c:pt>
                <c:pt idx="21">
                  <c:v>0.71340825710918176</c:v>
                </c:pt>
                <c:pt idx="22">
                  <c:v>0.54812911900927963</c:v>
                </c:pt>
                <c:pt idx="23">
                  <c:v>0.45511421172330219</c:v>
                </c:pt>
                <c:pt idx="24">
                  <c:v>0.37942611929148889</c:v>
                </c:pt>
                <c:pt idx="25">
                  <c:v>0.30244110958017234</c:v>
                </c:pt>
                <c:pt idx="26">
                  <c:v>0.26789123325420405</c:v>
                </c:pt>
                <c:pt idx="27">
                  <c:v>0.22374416905991137</c:v>
                </c:pt>
                <c:pt idx="28">
                  <c:v>0.19702767310214314</c:v>
                </c:pt>
                <c:pt idx="29">
                  <c:v>1.7316439515928219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468672"/>
        <c:axId val="90243072"/>
      </c:lineChart>
      <c:catAx>
        <c:axId val="10746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Intervaly v Kč</a:t>
                </a:r>
              </a:p>
            </c:rich>
          </c:tx>
          <c:layout>
            <c:manualLayout>
              <c:xMode val="edge"/>
              <c:yMode val="edge"/>
              <c:x val="0.52109040893489711"/>
              <c:y val="0.939042089985486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243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0243072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Podíl
 v %</a:t>
                </a:r>
              </a:p>
            </c:rich>
          </c:tx>
          <c:layout>
            <c:manualLayout>
              <c:xMode val="edge"/>
              <c:yMode val="edge"/>
              <c:x val="4.1948897057181529E-2"/>
              <c:y val="0.3589112461946720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7468672"/>
        <c:crosses val="autoZero"/>
        <c:crossBetween val="midCat"/>
      </c:valAx>
      <c:spPr>
        <a:solidFill>
          <a:srgbClr val="FFFFFF"/>
        </a:solidFill>
        <a:ln w="12700" cap="flat">
          <a:solidFill>
            <a:srgbClr val="808080"/>
          </a:solidFill>
          <a:prstDash val="solid"/>
        </a:ln>
        <a:effectLst>
          <a:glow rad="63500">
            <a:srgbClr val="FFC000">
              <a:alpha val="35000"/>
            </a:srgbClr>
          </a:glow>
          <a:softEdge rad="215900"/>
        </a:effectLst>
      </c:spPr>
    </c:plotArea>
    <c:legend>
      <c:legendPos val="r"/>
      <c:layout>
        <c:manualLayout>
          <c:xMode val="edge"/>
          <c:yMode val="edge"/>
          <c:x val="0.75782332370110006"/>
          <c:y val="0.22060957910014514"/>
          <c:w val="0.13208482632407595"/>
          <c:h val="0.253180272949776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 cmpd="dbl">
      <a:solidFill>
        <a:srgbClr val="000000"/>
      </a:solidFill>
      <a:prstDash val="solid"/>
    </a:ln>
    <a:effectLst>
      <a:glow>
        <a:schemeClr val="accent1"/>
      </a:glow>
      <a:softEdge rad="12700"/>
    </a:effectLst>
    <a:scene3d>
      <a:camera prst="orthographicFront"/>
      <a:lightRig rig="threePt" dir="t"/>
    </a:scene3d>
    <a:sp3d>
      <a:bevelT prst="relaxedInset"/>
      <a:bevelB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&amp;RStránka č. 2</c:oddHeader>
    </c:headerFooter>
    <c:pageMargins b="0.78740157480314965" l="0.56000000000000005" r="0.56000000000000005" t="0.78740157480314965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645755011594"/>
          <c:y val="5.4279749478079245E-2"/>
          <c:w val="0.84479690427499265"/>
          <c:h val="0.74739039665972284"/>
        </c:manualLayout>
      </c:layout>
      <c:lineChart>
        <c:grouping val="standard"/>
        <c:varyColors val="0"/>
        <c:ser>
          <c:idx val="0"/>
          <c:order val="0"/>
          <c:tx>
            <c:strRef>
              <c:f>'CR-M7.1z'!$A$10</c:f>
              <c:strCache>
                <c:ptCount val="1"/>
                <c:pt idx="0">
                  <c:v>D  Manuální pracovníci</c:v>
                </c:pt>
              </c:strCache>
            </c:strRef>
          </c:tx>
          <c:spPr>
            <a:ln w="12700">
              <a:solidFill>
                <a:schemeClr val="tx1"/>
              </a:solidFill>
              <a:prstDash val="solid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strRef>
              <c:f>'CR-M7.1z'!$C$6:$G$6</c:f>
              <c:strCache>
                <c:ptCount val="5"/>
                <c:pt idx="0">
                  <c:v>1. decil</c:v>
                </c:pt>
                <c:pt idx="1">
                  <c:v>1. kvartil</c:v>
                </c:pt>
                <c:pt idx="2">
                  <c:v>Medián</c:v>
                </c:pt>
                <c:pt idx="3">
                  <c:v>3. kvartil</c:v>
                </c:pt>
                <c:pt idx="4">
                  <c:v>9. decil</c:v>
                </c:pt>
              </c:strCache>
            </c:strRef>
          </c:cat>
          <c:val>
            <c:numRef>
              <c:f>'CR-M7.1z'!$C$10:$G$10</c:f>
              <c:numCache>
                <c:formatCode>#,##0</c:formatCode>
                <c:ptCount val="5"/>
                <c:pt idx="0">
                  <c:v>10585.6595</c:v>
                </c:pt>
                <c:pt idx="1">
                  <c:v>13469.750899999999</c:v>
                </c:pt>
                <c:pt idx="2">
                  <c:v>17985.417300000001</c:v>
                </c:pt>
                <c:pt idx="3">
                  <c:v>23087.848999999998</c:v>
                </c:pt>
                <c:pt idx="4">
                  <c:v>28886.810799999999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'CR-M7.1z'!$A$11</c:f>
              <c:strCache>
                <c:ptCount val="1"/>
                <c:pt idx="0">
                  <c:v>T  Nemanuální pracovníci</c:v>
                </c:pt>
              </c:strCache>
            </c:strRef>
          </c:tx>
          <c:spPr>
            <a:ln w="127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bg1">
                    <a:lumMod val="65000"/>
                  </a:schemeClr>
                </a:solidFill>
                <a:prstDash val="solid"/>
              </a:ln>
            </c:spPr>
          </c:marker>
          <c:cat>
            <c:strRef>
              <c:f>'CR-M7.1z'!$C$6:$G$6</c:f>
              <c:strCache>
                <c:ptCount val="5"/>
                <c:pt idx="0">
                  <c:v>1. decil</c:v>
                </c:pt>
                <c:pt idx="1">
                  <c:v>1. kvartil</c:v>
                </c:pt>
                <c:pt idx="2">
                  <c:v>Medián</c:v>
                </c:pt>
                <c:pt idx="3">
                  <c:v>3. kvartil</c:v>
                </c:pt>
                <c:pt idx="4">
                  <c:v>9. decil</c:v>
                </c:pt>
              </c:strCache>
            </c:strRef>
          </c:cat>
          <c:val>
            <c:numRef>
              <c:f>'CR-M7.1z'!$C$11:$G$11</c:f>
              <c:numCache>
                <c:formatCode>#,##0</c:formatCode>
                <c:ptCount val="5"/>
                <c:pt idx="0">
                  <c:v>15202.309600000001</c:v>
                </c:pt>
                <c:pt idx="1">
                  <c:v>20337.705300000001</c:v>
                </c:pt>
                <c:pt idx="2">
                  <c:v>25996.9823</c:v>
                </c:pt>
                <c:pt idx="3">
                  <c:v>35130.487699999998</c:v>
                </c:pt>
                <c:pt idx="4">
                  <c:v>50997.932000000001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'CR-M7.1z'!$A$13</c:f>
              <c:strCache>
                <c:ptCount val="1"/>
                <c:pt idx="0">
                  <c:v>CELKEM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'CR-M7.1z'!$C$6:$G$6</c:f>
              <c:strCache>
                <c:ptCount val="5"/>
                <c:pt idx="0">
                  <c:v>1. decil</c:v>
                </c:pt>
                <c:pt idx="1">
                  <c:v>1. kvartil</c:v>
                </c:pt>
                <c:pt idx="2">
                  <c:v>Medián</c:v>
                </c:pt>
                <c:pt idx="3">
                  <c:v>3. kvartil</c:v>
                </c:pt>
                <c:pt idx="4">
                  <c:v>9. decil</c:v>
                </c:pt>
              </c:strCache>
            </c:strRef>
          </c:cat>
          <c:val>
            <c:numRef>
              <c:f>'CR-M7.1z'!$C$13:$G$13</c:f>
              <c:numCache>
                <c:formatCode>#,##0</c:formatCode>
                <c:ptCount val="5"/>
                <c:pt idx="0">
                  <c:v>11767.651599999999</c:v>
                </c:pt>
                <c:pt idx="1">
                  <c:v>16041.154699999999</c:v>
                </c:pt>
                <c:pt idx="2">
                  <c:v>21897.651600000001</c:v>
                </c:pt>
                <c:pt idx="3">
                  <c:v>29028.6005</c:v>
                </c:pt>
                <c:pt idx="4">
                  <c:v>40394.317600000002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62144"/>
        <c:axId val="107480192"/>
      </c:lineChart>
      <c:catAx>
        <c:axId val="9026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Times New Roman"/>
                    <a:cs typeface="Arial" pitchFamily="34" charset="0"/>
                  </a:defRPr>
                </a:pPr>
                <a:r>
                  <a:rPr lang="cs-CZ" sz="1000" baseline="0">
                    <a:latin typeface="Futura Bk" pitchFamily="34" charset="0"/>
                    <a:cs typeface="Arial" pitchFamily="34" charset="0"/>
                  </a:rPr>
                  <a:t>Diferenciace</a:t>
                </a:r>
              </a:p>
            </c:rich>
          </c:tx>
          <c:layout>
            <c:manualLayout>
              <c:xMode val="edge"/>
              <c:yMode val="edge"/>
              <c:x val="0.47077956164570828"/>
              <c:y val="0.866388308977034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chemeClr val="bg1">
                <a:lumMod val="7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Futura Bk" pitchFamily="34" charset="0"/>
                <a:ea typeface="Times New Roman"/>
                <a:cs typeface="Arial" pitchFamily="34" charset="0"/>
              </a:defRPr>
            </a:pPr>
            <a:endParaRPr lang="cs-CZ"/>
          </a:p>
        </c:txPr>
        <c:crossAx val="10748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4801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Times New Roman"/>
                    <a:cs typeface="Arial" pitchFamily="34" charset="0"/>
                  </a:defRPr>
                </a:pPr>
                <a:r>
                  <a:rPr lang="cs-CZ" sz="1000" baseline="0">
                    <a:latin typeface="Futura Bk" pitchFamily="34" charset="0"/>
                    <a:cs typeface="Arial" pitchFamily="34" charset="0"/>
                  </a:rPr>
                  <a:t> Hrubá měsíční mzda [Kč/měs]</a:t>
                </a:r>
              </a:p>
            </c:rich>
          </c:tx>
          <c:layout>
            <c:manualLayout>
              <c:xMode val="edge"/>
              <c:yMode val="edge"/>
              <c:x val="5.4637273733351994E-3"/>
              <c:y val="0.206561921695271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Futura Bk" pitchFamily="34" charset="0"/>
                <a:ea typeface="Times New Roman"/>
                <a:cs typeface="Arial" pitchFamily="34" charset="0"/>
              </a:defRPr>
            </a:pPr>
            <a:endParaRPr lang="cs-CZ"/>
          </a:p>
        </c:txPr>
        <c:crossAx val="90262144"/>
        <c:crosses val="autoZero"/>
        <c:crossBetween val="between"/>
      </c:valAx>
      <c:spPr>
        <a:noFill/>
        <a:ln w="3175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63636363636358"/>
          <c:y val="0.93736951983298356"/>
          <c:w val="0.85551948051949134"/>
          <c:h val="5.0104384133612012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Futura Bk" pitchFamily="34" charset="0"/>
              <a:ea typeface="Times New Roman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94" footer="0.49212598450000494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16933</xdr:colOff>
      <xdr:row>0</xdr:row>
      <xdr:rowOff>6352</xdr:rowOff>
    </xdr:from>
    <xdr:to>
      <xdr:col>10</xdr:col>
      <xdr:colOff>296334</xdr:colOff>
      <xdr:row>36</xdr:row>
      <xdr:rowOff>105833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203199</xdr:colOff>
      <xdr:row>19</xdr:row>
      <xdr:rowOff>70909</xdr:rowOff>
    </xdr:from>
    <xdr:to>
      <xdr:col>6</xdr:col>
      <xdr:colOff>455084</xdr:colOff>
      <xdr:row>41</xdr:row>
      <xdr:rowOff>42333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lice\ANAL&#221;ZY\Anal&#253;za%204.q.2008\Documents%20and%20Settings\Novy\Local%20Settings\Temporary%20Internet%20Files\OLK25\WINNT\Profiles\vorlickova.000\Temporary%20Internet%20Files\OLK9E\WINNT\Profiles\vorlickova.000\Temporary%20Internet%20Files\OLK9E\TEMP\B\E\VYVOJ\k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.nova\AppData\Local\Microsoft\Windows\Temporary%20Internet%20Files\Content.Outlook\Z8CRWKQJ\TEMP\B\E\STAT_UDZ\ROK1999\STAV1299\Se&#353;it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Users\FajdovaH\AppData\Local\Microsoft\Windows\Temporary%20Internet%20Files\Content.Outlook\S7GOZKWN\TEMP\B\E\STAT_UDZ\ROK1999\STAV1299\Se&#353;it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MPSV_Klusacek\1_Analyzy\2%20Q%202013\Tabulky%20z%20Treximy\sestavovac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_ISPV\2012-Q4\Fidler\sestavovac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.nova\AppData\Local\Microsoft\Windows\Temporary%20Internet%20Files\Content.Outlook\Z8CRWKQJ\B\Nemocenske\STAT_MES\Pojistenci_CSSZ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Nemocenske\STAT_MES\Pojistenci_CSSZ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!!prenos\PR&#193;CE_flash\2011\001-ANAL&#221;ZY%202011\ZPR&#193;VA%202010\KONE&#268;N&#193;%20VERZE\B\Nemocenske\STAT_MES\Pojistenci_CSSZ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B\Nemocenske\STAT_MES\Pojistenci_CSSZ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.nova\AppData\Local\Microsoft\Windows\Temporary%20Internet%20Files\Content.Outlook\Z8CRWKQJ\S%20H\E\M&#282;S&#205;&#268;N&#282;\Bilance_plneni_A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S%20H\E\M&#282;S&#205;&#268;N&#282;\Bilance_plneni_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.nova\AppData\Local\Microsoft\Windows\Temporary%20Internet%20Files\Content.Outlook\Z8CRWKQJ\TEMP\B\E\VYVOJ\konst_A_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Alice\ANAL&#221;ZY\Anal&#253;za%204.q.2008\Documents%20and%20Settings\Novy\Local%20Settings\Temporary%20Internet%20Files\OLK25\S%20H\E\M&#282;S&#205;&#268;N&#282;\Bilance_plneni_A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.nova\AppData\Local\Microsoft\Windows\Temporary%20Internet%20Files\Content.Outlook\Z8CRWKQJ\B\Rozpocet\BILANCE\Bilance_plneni_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Rozpocet\BILANCE\Bilance_plneni_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!!prenos\PR&#193;CE_flash\2011\001-ANAL&#221;ZY%202011\ZPR&#193;VA%202010\KONE&#268;N&#193;%20VERZE\B\Rozpocet\BILANCE\Bilance_plneni_A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B\Rozpocet\BILANCE\Bilance_plneni_A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.nova\AppData\Local\Microsoft\Windows\Temporary%20Internet%20Files\Content.Outlook\Z8CRWKQJ\B\Nemocenske\STAT_MES\nemDNY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\Nemocenske\STAT_MES\nemDNY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!!prenos\PR&#193;CE_flash\2011\001-ANAL&#221;ZY%202011\ZPR&#193;VA%202010\KONE&#268;N&#193;%20VERZE\B\Nemocenske\STAT_MES\nemDNY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B\Nemocenske\STAT_MES\nemDNY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.nova\AppData\Local\Microsoft\Windows\Temporary%20Internet%20Files\Content.Outlook\Z8CRWKQJ\TEMP\B\E\DUCHODY\VYPOCET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TEMP\B\E\VYVOJ\konst_A_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Users\FajdovaH\AppData\Local\Microsoft\Windows\Temporary%20Internet%20Files\Content.Outlook\S7GOZKWN\TEMP\B\E\DUCHODY\VYPOCET3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ovy\Local%20Settings\Temporary%20Internet%20Files\OLKC7\Spec%20ISPV%20MPSV%20094.xls,CVPNHost=172.20.17.9,CVPNProtocol=https,CVPNOrg=full,CVPNExtension=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Hana\ANAL&#221;ZY\Anal&#253;za%201.%20pololet&#237;%202012\Documents%20and%20Settings\Klusacekj\Local%20Settings\Temporary%20Internet%20Files\OLK88C\Spec%20ISPV%20MPSV%20103.xls,CVPNHost=172.20.17.9,CVPNProtocol=https,CVPNOrg=full,CVPNExtension=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Obnoven&#233;%20extern&#237;%20propojen&#237;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Users\FajdovaH\AppData\Local\Microsoft\Windows\Temporary%20Internet%20Files\Content.Outlook\S7GOZKWN\TEMP\B\E\VYVOJ\konst_A_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.nova\AppData\Local\Microsoft\Windows\Temporary%20Internet%20Files\Content.Outlook\Z8CRWKQJ\TEMP\Bos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Users\FajdovaH\AppData\Local\Microsoft\Windows\Temporary%20Internet%20Files\Content.Outlook\S7GOZKWN\TEMP\Bos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.nova\AppData\Local\Microsoft\Windows\Temporary%20Internet%20Files\Content.Outlook\Z8CRWKQJ\SKY\E\NEMOCENS\MODEL\AKTBEZ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jdovaH\AppData\Local\Microsoft\Windows\Temporary%20Internet%20Files\Content.Outlook\S7GOZKWN\SKY\E\NEMOCENS\MODEL\AKTBE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ka_IZN_M"/>
      <sheetName val="ka_IZN_R"/>
      <sheetName val="ka_VVZ"/>
      <sheetName val="ka_KN"/>
      <sheetName val="ka_DS_M"/>
      <sheetName val="ka_DS_R"/>
      <sheetName val="ka_DS_ZV"/>
    </sheetNames>
    <sheetDataSet>
      <sheetData sheetId="0" refreshError="1"/>
      <sheetData sheetId="1" refreshError="1"/>
      <sheetData sheetId="2" refreshError="1"/>
      <sheetData sheetId="3">
        <row r="5">
          <cell r="A5">
            <v>1947</v>
          </cell>
          <cell r="B5">
            <v>780</v>
          </cell>
          <cell r="D5">
            <v>780</v>
          </cell>
          <cell r="F5">
            <v>101</v>
          </cell>
          <cell r="G5">
            <v>1</v>
          </cell>
        </row>
        <row r="6">
          <cell r="A6">
            <v>1948</v>
          </cell>
          <cell r="B6">
            <v>834</v>
          </cell>
          <cell r="D6">
            <v>834</v>
          </cell>
          <cell r="F6">
            <v>110</v>
          </cell>
          <cell r="G6">
            <v>2</v>
          </cell>
        </row>
        <row r="7">
          <cell r="A7">
            <v>1949</v>
          </cell>
          <cell r="B7">
            <v>888</v>
          </cell>
          <cell r="D7">
            <v>888</v>
          </cell>
          <cell r="F7">
            <v>120</v>
          </cell>
          <cell r="G7">
            <v>3</v>
          </cell>
        </row>
        <row r="8">
          <cell r="A8">
            <v>1950</v>
          </cell>
          <cell r="B8">
            <v>968</v>
          </cell>
          <cell r="D8">
            <v>968</v>
          </cell>
          <cell r="F8">
            <v>134</v>
          </cell>
          <cell r="G8">
            <v>4</v>
          </cell>
        </row>
        <row r="9">
          <cell r="A9">
            <v>1951</v>
          </cell>
          <cell r="B9">
            <v>1027</v>
          </cell>
          <cell r="D9">
            <v>1027</v>
          </cell>
          <cell r="F9">
            <v>144</v>
          </cell>
          <cell r="G9">
            <v>5</v>
          </cell>
        </row>
        <row r="10">
          <cell r="A10">
            <v>1952</v>
          </cell>
          <cell r="B10">
            <v>1068</v>
          </cell>
          <cell r="D10">
            <v>1068</v>
          </cell>
          <cell r="F10">
            <v>152</v>
          </cell>
          <cell r="G10">
            <v>6</v>
          </cell>
        </row>
        <row r="11">
          <cell r="A11">
            <v>1953</v>
          </cell>
          <cell r="B11">
            <v>1097</v>
          </cell>
          <cell r="D11">
            <v>1097</v>
          </cell>
          <cell r="F11">
            <v>155</v>
          </cell>
          <cell r="G11">
            <v>7</v>
          </cell>
        </row>
        <row r="12">
          <cell r="A12">
            <v>1954</v>
          </cell>
          <cell r="B12">
            <v>1162</v>
          </cell>
          <cell r="D12">
            <v>1162</v>
          </cell>
          <cell r="F12">
            <v>170</v>
          </cell>
          <cell r="G12">
            <v>8</v>
          </cell>
        </row>
        <row r="13">
          <cell r="A13">
            <v>1955</v>
          </cell>
          <cell r="B13">
            <v>1192</v>
          </cell>
          <cell r="D13">
            <v>1192</v>
          </cell>
          <cell r="F13">
            <v>174</v>
          </cell>
          <cell r="G13">
            <v>9</v>
          </cell>
        </row>
        <row r="14">
          <cell r="A14">
            <v>1956</v>
          </cell>
          <cell r="B14">
            <v>1222</v>
          </cell>
          <cell r="D14">
            <v>1222</v>
          </cell>
          <cell r="F14">
            <v>181</v>
          </cell>
          <cell r="G14">
            <v>10</v>
          </cell>
        </row>
        <row r="15">
          <cell r="A15">
            <v>1957</v>
          </cell>
          <cell r="B15">
            <v>1237</v>
          </cell>
          <cell r="D15">
            <v>1237</v>
          </cell>
          <cell r="F15">
            <v>181</v>
          </cell>
          <cell r="G15">
            <v>11</v>
          </cell>
        </row>
        <row r="16">
          <cell r="A16">
            <v>1958</v>
          </cell>
          <cell r="B16">
            <v>1255</v>
          </cell>
          <cell r="D16">
            <v>1255</v>
          </cell>
          <cell r="F16">
            <v>185</v>
          </cell>
          <cell r="G16">
            <v>12</v>
          </cell>
        </row>
        <row r="17">
          <cell r="A17">
            <v>1959</v>
          </cell>
          <cell r="B17">
            <v>1276</v>
          </cell>
          <cell r="D17">
            <v>1276</v>
          </cell>
          <cell r="F17">
            <v>189</v>
          </cell>
          <cell r="G17">
            <v>13</v>
          </cell>
        </row>
        <row r="18">
          <cell r="A18">
            <v>1960</v>
          </cell>
          <cell r="B18">
            <v>1303</v>
          </cell>
          <cell r="D18">
            <v>1303</v>
          </cell>
          <cell r="F18">
            <v>197</v>
          </cell>
          <cell r="G18">
            <v>14</v>
          </cell>
        </row>
        <row r="19">
          <cell r="A19">
            <v>1961</v>
          </cell>
          <cell r="B19">
            <v>1344</v>
          </cell>
          <cell r="D19">
            <v>1344</v>
          </cell>
          <cell r="F19">
            <v>205</v>
          </cell>
          <cell r="G19">
            <v>15</v>
          </cell>
        </row>
        <row r="20">
          <cell r="A20">
            <v>1962</v>
          </cell>
          <cell r="B20">
            <v>1356</v>
          </cell>
          <cell r="D20">
            <v>1356</v>
          </cell>
          <cell r="F20">
            <v>205</v>
          </cell>
          <cell r="G20">
            <v>16</v>
          </cell>
        </row>
        <row r="21">
          <cell r="A21">
            <v>1963</v>
          </cell>
          <cell r="B21">
            <v>1360</v>
          </cell>
          <cell r="D21">
            <v>1360</v>
          </cell>
          <cell r="F21">
            <v>205</v>
          </cell>
          <cell r="G21">
            <v>17</v>
          </cell>
        </row>
        <row r="22">
          <cell r="A22">
            <v>1964</v>
          </cell>
          <cell r="B22">
            <v>1411</v>
          </cell>
          <cell r="D22">
            <v>1411</v>
          </cell>
          <cell r="F22">
            <v>217</v>
          </cell>
          <cell r="G22">
            <v>18</v>
          </cell>
        </row>
        <row r="23">
          <cell r="A23">
            <v>1965</v>
          </cell>
          <cell r="B23">
            <v>1453</v>
          </cell>
          <cell r="D23">
            <v>1453</v>
          </cell>
          <cell r="F23">
            <v>225</v>
          </cell>
          <cell r="G23">
            <v>19</v>
          </cell>
        </row>
        <row r="24">
          <cell r="A24">
            <v>1966</v>
          </cell>
          <cell r="B24">
            <v>1494</v>
          </cell>
          <cell r="D24">
            <v>1494</v>
          </cell>
          <cell r="F24">
            <v>234</v>
          </cell>
          <cell r="G24">
            <v>20</v>
          </cell>
        </row>
        <row r="25">
          <cell r="A25">
            <v>1967</v>
          </cell>
          <cell r="B25">
            <v>1582</v>
          </cell>
          <cell r="D25">
            <v>1582</v>
          </cell>
          <cell r="F25">
            <v>255</v>
          </cell>
          <cell r="G25">
            <v>21</v>
          </cell>
        </row>
        <row r="26">
          <cell r="A26">
            <v>1968</v>
          </cell>
          <cell r="B26">
            <v>1717</v>
          </cell>
          <cell r="D26">
            <v>1717</v>
          </cell>
          <cell r="F26">
            <v>282</v>
          </cell>
          <cell r="G26">
            <v>22</v>
          </cell>
        </row>
        <row r="27">
          <cell r="A27">
            <v>1969</v>
          </cell>
          <cell r="B27">
            <v>1852</v>
          </cell>
          <cell r="D27">
            <v>1852</v>
          </cell>
          <cell r="F27">
            <v>314</v>
          </cell>
          <cell r="G27">
            <v>23</v>
          </cell>
        </row>
        <row r="28">
          <cell r="A28">
            <v>1970</v>
          </cell>
          <cell r="B28">
            <v>1915</v>
          </cell>
          <cell r="D28">
            <v>1915</v>
          </cell>
          <cell r="F28">
            <v>328</v>
          </cell>
          <cell r="G28">
            <v>24</v>
          </cell>
        </row>
        <row r="29">
          <cell r="A29">
            <v>1971</v>
          </cell>
          <cell r="B29">
            <v>1997</v>
          </cell>
          <cell r="D29">
            <v>1997</v>
          </cell>
          <cell r="F29">
            <v>347</v>
          </cell>
          <cell r="G29">
            <v>25</v>
          </cell>
        </row>
        <row r="30">
          <cell r="A30">
            <v>1972</v>
          </cell>
          <cell r="B30">
            <v>2090</v>
          </cell>
          <cell r="D30">
            <v>2090</v>
          </cell>
          <cell r="F30">
            <v>372</v>
          </cell>
          <cell r="G30">
            <v>26</v>
          </cell>
        </row>
        <row r="31">
          <cell r="A31">
            <v>1973</v>
          </cell>
          <cell r="B31">
            <v>2164</v>
          </cell>
          <cell r="D31">
            <v>2164</v>
          </cell>
          <cell r="F31">
            <v>393</v>
          </cell>
          <cell r="G31">
            <v>27</v>
          </cell>
        </row>
        <row r="32">
          <cell r="A32">
            <v>1974</v>
          </cell>
          <cell r="B32">
            <v>2237</v>
          </cell>
          <cell r="D32">
            <v>2237</v>
          </cell>
          <cell r="F32">
            <v>408</v>
          </cell>
          <cell r="G32">
            <v>28</v>
          </cell>
        </row>
        <row r="33">
          <cell r="A33">
            <v>1975</v>
          </cell>
          <cell r="B33">
            <v>2313</v>
          </cell>
          <cell r="D33">
            <v>2313</v>
          </cell>
          <cell r="F33">
            <v>428</v>
          </cell>
          <cell r="G33">
            <v>29</v>
          </cell>
        </row>
        <row r="34">
          <cell r="A34">
            <v>1976</v>
          </cell>
          <cell r="B34">
            <v>2382</v>
          </cell>
          <cell r="D34">
            <v>2382</v>
          </cell>
          <cell r="F34">
            <v>448</v>
          </cell>
          <cell r="G34">
            <v>30</v>
          </cell>
        </row>
        <row r="35">
          <cell r="A35">
            <v>1977</v>
          </cell>
          <cell r="B35">
            <v>2462</v>
          </cell>
          <cell r="D35">
            <v>2462</v>
          </cell>
          <cell r="F35">
            <v>470</v>
          </cell>
          <cell r="G35">
            <v>31</v>
          </cell>
        </row>
        <row r="36">
          <cell r="A36">
            <v>1978</v>
          </cell>
          <cell r="B36">
            <v>2537</v>
          </cell>
          <cell r="D36">
            <v>2537</v>
          </cell>
          <cell r="F36">
            <v>487</v>
          </cell>
          <cell r="G36">
            <v>32</v>
          </cell>
        </row>
        <row r="37">
          <cell r="A37">
            <v>1979</v>
          </cell>
          <cell r="B37">
            <v>2597</v>
          </cell>
          <cell r="D37">
            <v>2597</v>
          </cell>
          <cell r="F37">
            <v>504</v>
          </cell>
          <cell r="G37">
            <v>33</v>
          </cell>
        </row>
        <row r="38">
          <cell r="A38">
            <v>1980</v>
          </cell>
          <cell r="B38">
            <v>2656</v>
          </cell>
          <cell r="D38">
            <v>2656</v>
          </cell>
          <cell r="F38">
            <v>521</v>
          </cell>
          <cell r="G38">
            <v>34</v>
          </cell>
        </row>
        <row r="39">
          <cell r="A39">
            <v>1981</v>
          </cell>
          <cell r="B39">
            <v>2699</v>
          </cell>
          <cell r="D39">
            <v>2699</v>
          </cell>
          <cell r="F39">
            <v>532</v>
          </cell>
          <cell r="G39">
            <v>35</v>
          </cell>
        </row>
        <row r="40">
          <cell r="A40">
            <v>1982</v>
          </cell>
          <cell r="B40">
            <v>2765</v>
          </cell>
          <cell r="D40">
            <v>2765</v>
          </cell>
          <cell r="F40">
            <v>554</v>
          </cell>
          <cell r="G40">
            <v>36</v>
          </cell>
        </row>
        <row r="41">
          <cell r="A41">
            <v>1983</v>
          </cell>
          <cell r="B41">
            <v>2822</v>
          </cell>
          <cell r="D41">
            <v>2822</v>
          </cell>
          <cell r="F41">
            <v>571</v>
          </cell>
          <cell r="G41">
            <v>37</v>
          </cell>
        </row>
        <row r="42">
          <cell r="A42">
            <v>1984</v>
          </cell>
          <cell r="B42">
            <v>2875</v>
          </cell>
          <cell r="D42">
            <v>2875</v>
          </cell>
          <cell r="F42">
            <v>582</v>
          </cell>
          <cell r="G42">
            <v>38</v>
          </cell>
        </row>
        <row r="43">
          <cell r="A43">
            <v>1985</v>
          </cell>
          <cell r="B43">
            <v>2920</v>
          </cell>
          <cell r="D43">
            <v>2920</v>
          </cell>
          <cell r="F43">
            <v>594</v>
          </cell>
          <cell r="G43">
            <v>39</v>
          </cell>
        </row>
        <row r="44">
          <cell r="A44">
            <v>1986</v>
          </cell>
          <cell r="B44">
            <v>2964</v>
          </cell>
          <cell r="D44">
            <v>2964</v>
          </cell>
          <cell r="F44">
            <v>610</v>
          </cell>
          <cell r="G44">
            <v>40</v>
          </cell>
        </row>
        <row r="45">
          <cell r="A45">
            <v>1987</v>
          </cell>
          <cell r="B45">
            <v>3026</v>
          </cell>
          <cell r="D45">
            <v>3026</v>
          </cell>
          <cell r="F45">
            <v>627</v>
          </cell>
          <cell r="G45">
            <v>41</v>
          </cell>
        </row>
        <row r="46">
          <cell r="A46">
            <v>1988</v>
          </cell>
          <cell r="B46">
            <v>3095</v>
          </cell>
          <cell r="D46">
            <v>3095</v>
          </cell>
          <cell r="F46">
            <v>644</v>
          </cell>
          <cell r="G46">
            <v>42</v>
          </cell>
        </row>
        <row r="47">
          <cell r="A47">
            <v>1989</v>
          </cell>
          <cell r="B47">
            <v>3170</v>
          </cell>
          <cell r="D47">
            <v>3170</v>
          </cell>
          <cell r="E47">
            <v>0</v>
          </cell>
          <cell r="F47">
            <v>666</v>
          </cell>
          <cell r="G47">
            <v>43</v>
          </cell>
        </row>
        <row r="48">
          <cell r="A48">
            <v>1990</v>
          </cell>
          <cell r="B48">
            <v>3286</v>
          </cell>
          <cell r="D48">
            <v>3286</v>
          </cell>
          <cell r="E48">
            <v>70</v>
          </cell>
          <cell r="F48">
            <v>700</v>
          </cell>
          <cell r="G48">
            <v>44</v>
          </cell>
        </row>
        <row r="49">
          <cell r="A49">
            <v>1991</v>
          </cell>
          <cell r="B49">
            <v>3792</v>
          </cell>
          <cell r="D49">
            <v>3792</v>
          </cell>
          <cell r="E49">
            <v>140</v>
          </cell>
          <cell r="F49">
            <v>840</v>
          </cell>
          <cell r="G49">
            <v>45</v>
          </cell>
        </row>
        <row r="50">
          <cell r="A50">
            <v>1992</v>
          </cell>
          <cell r="B50">
            <v>4644</v>
          </cell>
          <cell r="D50">
            <v>4644</v>
          </cell>
          <cell r="E50">
            <v>0</v>
          </cell>
          <cell r="F50">
            <v>1081</v>
          </cell>
          <cell r="G50">
            <v>46</v>
          </cell>
        </row>
        <row r="51">
          <cell r="A51">
            <v>1993</v>
          </cell>
          <cell r="B51">
            <v>5817</v>
          </cell>
          <cell r="D51">
            <v>5817</v>
          </cell>
          <cell r="E51">
            <v>0</v>
          </cell>
          <cell r="F51">
            <v>1266</v>
          </cell>
          <cell r="G51">
            <v>47</v>
          </cell>
        </row>
        <row r="52">
          <cell r="A52">
            <v>1994</v>
          </cell>
          <cell r="B52">
            <v>6896</v>
          </cell>
          <cell r="C52">
            <v>1.1914</v>
          </cell>
          <cell r="D52">
            <v>6896</v>
          </cell>
          <cell r="E52">
            <v>0</v>
          </cell>
          <cell r="F52">
            <v>1545</v>
          </cell>
          <cell r="G52">
            <v>48</v>
          </cell>
        </row>
        <row r="53">
          <cell r="A53">
            <v>1995</v>
          </cell>
          <cell r="B53">
            <v>8172</v>
          </cell>
          <cell r="C53">
            <v>1.1978</v>
          </cell>
          <cell r="D53">
            <v>8172</v>
          </cell>
          <cell r="F53">
            <v>1854</v>
          </cell>
          <cell r="G53">
            <v>49</v>
          </cell>
        </row>
        <row r="54">
          <cell r="A54">
            <v>1996</v>
          </cell>
          <cell r="B54">
            <v>9676</v>
          </cell>
          <cell r="C54">
            <v>1.1194</v>
          </cell>
          <cell r="D54">
            <v>9676</v>
          </cell>
          <cell r="F54">
            <v>2156</v>
          </cell>
          <cell r="G54">
            <v>50</v>
          </cell>
        </row>
        <row r="55">
          <cell r="A55">
            <v>1997</v>
          </cell>
          <cell r="B55">
            <v>10696</v>
          </cell>
          <cell r="C55">
            <v>1.0891</v>
          </cell>
          <cell r="D55">
            <v>10696</v>
          </cell>
          <cell r="F55">
            <v>2388</v>
          </cell>
          <cell r="G55">
            <v>51</v>
          </cell>
        </row>
        <row r="56">
          <cell r="A56">
            <v>1998</v>
          </cell>
          <cell r="B56">
            <v>11693</v>
          </cell>
          <cell r="C56">
            <v>1.085</v>
          </cell>
          <cell r="D56">
            <v>11693</v>
          </cell>
          <cell r="F56">
            <v>2603</v>
          </cell>
          <cell r="G56">
            <v>52</v>
          </cell>
        </row>
        <row r="57">
          <cell r="A57">
            <v>1999</v>
          </cell>
          <cell r="B57">
            <v>12658</v>
          </cell>
          <cell r="C57">
            <v>1.046</v>
          </cell>
          <cell r="D57">
            <v>12658</v>
          </cell>
          <cell r="F57">
            <v>2813</v>
          </cell>
          <cell r="G57">
            <v>53</v>
          </cell>
        </row>
        <row r="58">
          <cell r="A58">
            <v>2000</v>
          </cell>
          <cell r="B58">
            <v>13240</v>
          </cell>
          <cell r="C58">
            <v>1.0649999999999999</v>
          </cell>
          <cell r="D58">
            <v>13240</v>
          </cell>
          <cell r="F58">
            <v>2942.3384420919579</v>
          </cell>
          <cell r="G58">
            <v>54</v>
          </cell>
        </row>
        <row r="59">
          <cell r="A59">
            <v>2001</v>
          </cell>
          <cell r="B59">
            <v>14101</v>
          </cell>
          <cell r="C59">
            <v>1.06</v>
          </cell>
          <cell r="D59">
            <v>14101</v>
          </cell>
          <cell r="F59">
            <v>3133.6793332279985</v>
          </cell>
          <cell r="G59">
            <v>55</v>
          </cell>
        </row>
        <row r="60">
          <cell r="A60">
            <v>2002</v>
          </cell>
          <cell r="B60">
            <v>14947</v>
          </cell>
          <cell r="C60">
            <v>1.0649999999999999</v>
          </cell>
          <cell r="D60">
            <v>14947</v>
          </cell>
          <cell r="F60">
            <v>3321.6867593616689</v>
          </cell>
          <cell r="G60">
            <v>56</v>
          </cell>
        </row>
        <row r="61">
          <cell r="A61">
            <v>2003</v>
          </cell>
          <cell r="B61">
            <v>15918</v>
          </cell>
          <cell r="C61">
            <v>1.06</v>
          </cell>
          <cell r="D61">
            <v>15918</v>
          </cell>
          <cell r="F61">
            <v>3537.4730605150899</v>
          </cell>
          <cell r="G61">
            <v>57</v>
          </cell>
        </row>
        <row r="62">
          <cell r="A62">
            <v>2004</v>
          </cell>
          <cell r="B62">
            <v>16873</v>
          </cell>
          <cell r="C62">
            <v>1.06</v>
          </cell>
          <cell r="D62">
            <v>16873</v>
          </cell>
          <cell r="F62">
            <v>3749.7036656659825</v>
          </cell>
          <cell r="G62">
            <v>58</v>
          </cell>
        </row>
        <row r="63">
          <cell r="A63">
            <v>2005</v>
          </cell>
          <cell r="B63">
            <v>17886</v>
          </cell>
          <cell r="C63">
            <v>1.0569999999999999</v>
          </cell>
          <cell r="D63">
            <v>17886</v>
          </cell>
          <cell r="F63">
            <v>3974.8236688260395</v>
          </cell>
          <cell r="G63">
            <v>59</v>
          </cell>
        </row>
        <row r="64">
          <cell r="A64">
            <v>2006</v>
          </cell>
          <cell r="B64">
            <v>18905</v>
          </cell>
          <cell r="C64">
            <v>1.0529999999999999</v>
          </cell>
          <cell r="D64">
            <v>18905</v>
          </cell>
          <cell r="F64">
            <v>4201.2770579870439</v>
          </cell>
          <cell r="G64">
            <v>60</v>
          </cell>
        </row>
        <row r="65">
          <cell r="A65">
            <v>2007</v>
          </cell>
          <cell r="B65">
            <v>19907</v>
          </cell>
          <cell r="C65">
            <v>1.0509999999999999</v>
          </cell>
          <cell r="D65">
            <v>19907</v>
          </cell>
          <cell r="F65">
            <v>4423.9525201453625</v>
          </cell>
          <cell r="G65">
            <v>61</v>
          </cell>
        </row>
        <row r="66">
          <cell r="A66">
            <v>2008</v>
          </cell>
          <cell r="B66">
            <v>20922</v>
          </cell>
          <cell r="C66">
            <v>1.05</v>
          </cell>
          <cell r="D66">
            <v>20922</v>
          </cell>
          <cell r="F66">
            <v>4649.5169853057359</v>
          </cell>
          <cell r="G66">
            <v>62</v>
          </cell>
        </row>
        <row r="67">
          <cell r="A67">
            <v>2009</v>
          </cell>
          <cell r="B67">
            <v>21968</v>
          </cell>
          <cell r="C67">
            <v>1.05</v>
          </cell>
          <cell r="D67">
            <v>21968</v>
          </cell>
          <cell r="F67">
            <v>4881.970611471007</v>
          </cell>
          <cell r="G67">
            <v>63</v>
          </cell>
        </row>
        <row r="68">
          <cell r="A68">
            <v>2010</v>
          </cell>
          <cell r="B68">
            <v>23067</v>
          </cell>
          <cell r="C68">
            <v>1.0489999999999999</v>
          </cell>
          <cell r="D68">
            <v>23067</v>
          </cell>
          <cell r="F68">
            <v>5126.2024806446525</v>
          </cell>
          <cell r="G68">
            <v>64</v>
          </cell>
        </row>
        <row r="69">
          <cell r="A69">
            <v>2011</v>
          </cell>
          <cell r="B69">
            <v>24197</v>
          </cell>
          <cell r="C69">
            <v>1.048</v>
          </cell>
          <cell r="D69">
            <v>24197</v>
          </cell>
          <cell r="F69">
            <v>5377.3235108231956</v>
          </cell>
          <cell r="G69">
            <v>65</v>
          </cell>
        </row>
        <row r="70">
          <cell r="A70">
            <v>2012</v>
          </cell>
          <cell r="B70">
            <v>25359</v>
          </cell>
          <cell r="C70">
            <v>1.046</v>
          </cell>
          <cell r="D70">
            <v>25359</v>
          </cell>
          <cell r="F70">
            <v>5635.5559330067945</v>
          </cell>
          <cell r="G70">
            <v>66</v>
          </cell>
        </row>
        <row r="71">
          <cell r="A71">
            <v>2013</v>
          </cell>
          <cell r="B71">
            <v>26525</v>
          </cell>
          <cell r="C71">
            <v>1.044</v>
          </cell>
          <cell r="D71">
            <v>26525</v>
          </cell>
          <cell r="F71">
            <v>5894.6772791910253</v>
          </cell>
          <cell r="G71">
            <v>67</v>
          </cell>
        </row>
        <row r="72">
          <cell r="A72">
            <v>2014</v>
          </cell>
          <cell r="B72">
            <v>27692</v>
          </cell>
          <cell r="C72">
            <v>1.0429999999999999</v>
          </cell>
          <cell r="D72">
            <v>27692</v>
          </cell>
          <cell r="F72">
            <v>6154.020856375415</v>
          </cell>
          <cell r="G72">
            <v>68</v>
          </cell>
        </row>
        <row r="73">
          <cell r="A73">
            <v>2015</v>
          </cell>
          <cell r="B73">
            <v>28883</v>
          </cell>
          <cell r="C73">
            <v>1.042</v>
          </cell>
          <cell r="D73">
            <v>28883</v>
          </cell>
          <cell r="F73">
            <v>6418.6979775635964</v>
          </cell>
          <cell r="G73">
            <v>69</v>
          </cell>
        </row>
        <row r="74">
          <cell r="A74">
            <v>2016</v>
          </cell>
          <cell r="B74">
            <v>30096</v>
          </cell>
          <cell r="C74">
            <v>1.0409999999999999</v>
          </cell>
          <cell r="D74">
            <v>30096</v>
          </cell>
          <cell r="F74">
            <v>6688.2641807552536</v>
          </cell>
          <cell r="G74">
            <v>70</v>
          </cell>
        </row>
        <row r="75">
          <cell r="A75">
            <v>2017</v>
          </cell>
          <cell r="B75">
            <v>31330</v>
          </cell>
          <cell r="C75">
            <v>1.0389999999999999</v>
          </cell>
          <cell r="D75">
            <v>31330</v>
          </cell>
          <cell r="F75">
            <v>6962.4972349502295</v>
          </cell>
          <cell r="G75">
            <v>71</v>
          </cell>
        </row>
        <row r="76">
          <cell r="A76">
            <v>2018</v>
          </cell>
          <cell r="B76">
            <v>32552</v>
          </cell>
          <cell r="C76">
            <v>1.038</v>
          </cell>
          <cell r="D76">
            <v>32552</v>
          </cell>
          <cell r="F76">
            <v>7234.0635171433096</v>
          </cell>
          <cell r="G76">
            <v>72</v>
          </cell>
        </row>
        <row r="77">
          <cell r="A77">
            <v>2019</v>
          </cell>
          <cell r="B77">
            <v>33789</v>
          </cell>
          <cell r="C77">
            <v>1.036</v>
          </cell>
          <cell r="D77">
            <v>33789</v>
          </cell>
          <cell r="F77">
            <v>7508.9632643387595</v>
          </cell>
          <cell r="G77">
            <v>73</v>
          </cell>
        </row>
        <row r="78">
          <cell r="A78">
            <v>2020</v>
          </cell>
          <cell r="B78">
            <v>35005</v>
          </cell>
          <cell r="C78">
            <v>0</v>
          </cell>
          <cell r="D78">
            <v>35005</v>
          </cell>
          <cell r="F78">
            <v>7779.1961605308907</v>
          </cell>
          <cell r="G78">
            <v>74</v>
          </cell>
        </row>
        <row r="79">
          <cell r="G79">
            <v>75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DIF_a"/>
      <sheetName val="DIF_b"/>
    </sheetNames>
    <sheetDataSet>
      <sheetData sheetId="0"/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DIF_a"/>
      <sheetName val="DIF_b"/>
    </sheetNames>
    <sheetDataSet>
      <sheetData sheetId="0"/>
      <sheetData sheetId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em"/>
      <sheetName val="Obsah"/>
      <sheetName val="Metodické poznámky"/>
      <sheetName val="CR-M1z"/>
      <sheetName val="CR-M1p"/>
      <sheetName val="CR-M2z"/>
      <sheetName val="CR-M2k"/>
      <sheetName val="CR-M2p"/>
      <sheetName val="CR-M5z"/>
      <sheetName val="CR-M5k"/>
      <sheetName val="CR-M6z"/>
      <sheetName val="CR-M6k"/>
      <sheetName val="CR-M7z"/>
      <sheetName val="CR-M7k"/>
      <sheetName val="CR-M7p"/>
      <sheetName val="CR-M7k2"/>
      <sheetName val="CR-M8z"/>
      <sheetName val="CR-M8k"/>
      <sheetName val="CR-M6.1z"/>
      <sheetName val="CR-M8.1k"/>
      <sheetName val="CR-M8.1k prum"/>
      <sheetName val="CR-M7.1z"/>
      <sheetName val="CR-M6p"/>
      <sheetName val="MZS-M11z"/>
      <sheetName val="MZS-M11k"/>
      <sheetName val="MZS-M12z"/>
      <sheetName val="MZS-M12k"/>
      <sheetName val="Koeficienty"/>
      <sheetName val="Graf_FF"/>
      <sheetName val="FFgraf_004_104"/>
      <sheetName val="FF_004_104 nad 100000"/>
      <sheetName val="FF_004_104 nad 100000_pocty"/>
      <sheetName val="CR-M2k_prum"/>
      <sheetName val="CR-M5k_prum"/>
      <sheetName val="CR-M6k_prum"/>
      <sheetName val="CR-M7k_prum"/>
      <sheetName val="CR-M8k_prum"/>
      <sheetName val="MZS-M11k_prum"/>
      <sheetName val="MZS-M12k_prum"/>
      <sheetName val="S-B1"/>
      <sheetName val="FF_004_104"/>
      <sheetName val="CR-M8.1k_pom"/>
      <sheetName val="CR-SB1_zdroj"/>
      <sheetName val="CR-M1p_zdroj"/>
      <sheetName val="CR-M2p_zdroj"/>
      <sheetName val="CR-M2k_zdroj"/>
      <sheetName val="CR-M5k_zdroj"/>
      <sheetName val="CR-M6z_zdroj"/>
      <sheetName val="CR-M7k2_zdroj"/>
      <sheetName val="CR-M7p_zdroj"/>
      <sheetName val="MZS-M11z_zdroj"/>
      <sheetName val="CR-M7z_zdroj"/>
      <sheetName val="CR-M6p_zdroj"/>
      <sheetName val="CR-M8zk_zdroj"/>
      <sheetName val="Koeficienty_panel"/>
    </sheetNames>
    <sheetDataSet>
      <sheetData sheetId="0"/>
      <sheetData sheetId="1"/>
      <sheetData sheetId="2"/>
      <sheetData sheetId="3">
        <row r="1">
          <cell r="C1" t="str">
            <v>1. pololetí 2013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em"/>
      <sheetName val="Obsah"/>
      <sheetName val="Metodické poznámky"/>
      <sheetName val="CR-M1z"/>
      <sheetName val="CR-M1p"/>
      <sheetName val="CR-M2z"/>
      <sheetName val="CR-M2k"/>
      <sheetName val="CR-M2p"/>
      <sheetName val="CR-M5z"/>
      <sheetName val="CR-M5k"/>
      <sheetName val="CR-M6z"/>
      <sheetName val="CR-M6k"/>
      <sheetName val="CR-M7z"/>
      <sheetName val="CR-M7k"/>
      <sheetName val="CR-M7p"/>
      <sheetName val="CR-M7k2"/>
      <sheetName val="CR-M8z"/>
      <sheetName val="CR-M8k"/>
      <sheetName val="CR-M6.1z"/>
      <sheetName val="CR-M8.1k"/>
      <sheetName val="CR-M8.1k prum"/>
      <sheetName val="CR-M7.1z"/>
      <sheetName val="CR-M6p"/>
      <sheetName val="MZS-M11z"/>
      <sheetName val="MZS-M11k"/>
      <sheetName val="MZS-M12z"/>
      <sheetName val="MZS-M12k"/>
      <sheetName val="Koeficienty"/>
      <sheetName val="Graf_FF"/>
      <sheetName val="FFgraf_004_104"/>
      <sheetName val="FF_004_104 nad 100000"/>
      <sheetName val="FF_004_104 nad 100000_pocty"/>
      <sheetName val="CR-M2k_prum"/>
      <sheetName val="CR-M5k_prum"/>
      <sheetName val="CR-M6k_prum"/>
      <sheetName val="CR-M7k_prum"/>
      <sheetName val="CR-M8k_prum"/>
      <sheetName val="MZS-M11k_prum"/>
      <sheetName val="MZS-M12k_prum"/>
      <sheetName val="S-B1"/>
      <sheetName val="FF_004_104"/>
      <sheetName val="CR-M8.1k_pom"/>
      <sheetName val="CR-SB1_zdroj"/>
      <sheetName val="CR-M1p_zdroj"/>
      <sheetName val="CR-M2p_zdroj"/>
      <sheetName val="CR-M2k_zdroj"/>
      <sheetName val="CR-M5k_zdroj"/>
      <sheetName val="CR-M6z_zdroj"/>
      <sheetName val="CR-M7k2_zdroj"/>
      <sheetName val="CR-M7p_zdroj"/>
      <sheetName val="MZS-M11z_zdroj"/>
      <sheetName val="CR-M7z_zdroj"/>
      <sheetName val="CR-M6p_zdroj"/>
      <sheetName val="CR-M8zk_zdroj"/>
      <sheetName val="Koeficienty_panel"/>
    </sheetNames>
    <sheetDataSet>
      <sheetData sheetId="0"/>
      <sheetData sheetId="1"/>
      <sheetData sheetId="2"/>
      <sheetData sheetId="3">
        <row r="1">
          <cell r="A1" t="str">
            <v>Rok 2012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poj_M"/>
      <sheetName val="poj_R"/>
      <sheetName val="poj_Rc"/>
      <sheetName val="poj_R_vyv"/>
      <sheetName val="poj_Rc_vyv"/>
      <sheetName val="Npoj_prehl"/>
      <sheetName val="Dpoj_preh"/>
      <sheetName val="Pojistenci_CSSZ"/>
    </sheetNames>
    <definedNames>
      <definedName name="POJ_M" refersTo="='poj_M'!$A$1:$J$65536"/>
    </definedNames>
    <sheetDataSet>
      <sheetData sheetId="0"/>
      <sheetData sheetId="1">
        <row r="2">
          <cell r="A2" t="str">
            <v>Počet pojištěnců v jednotlivých měsících</v>
          </cell>
        </row>
        <row r="4">
          <cell r="B4" t="str">
            <v>Velké</v>
          </cell>
          <cell r="C4" t="str">
            <v>Malé</v>
          </cell>
          <cell r="D4" t="str">
            <v>OSVČ</v>
          </cell>
          <cell r="E4" t="str">
            <v>OSVČ</v>
          </cell>
          <cell r="F4" t="str">
            <v>OSVČ</v>
          </cell>
          <cell r="G4" t="str">
            <v>Celkem</v>
          </cell>
          <cell r="H4" t="str">
            <v xml:space="preserve">Celkem </v>
          </cell>
          <cell r="J4" t="str">
            <v>Celkem</v>
          </cell>
        </row>
        <row r="5">
          <cell r="A5" t="str">
            <v>Měsíc</v>
          </cell>
          <cell r="B5" t="str">
            <v>organizace</v>
          </cell>
          <cell r="C5" t="str">
            <v>organizace</v>
          </cell>
          <cell r="D5" t="str">
            <v>vykonávající</v>
          </cell>
          <cell r="E5" t="str">
            <v>povin. platit</v>
          </cell>
          <cell r="F5" t="str">
            <v>účastni na</v>
          </cell>
          <cell r="G5" t="str">
            <v>důchodově</v>
          </cell>
          <cell r="H5" t="str">
            <v>nemocensky</v>
          </cell>
          <cell r="J5" t="str">
            <v>důchodově</v>
          </cell>
        </row>
        <row r="6">
          <cell r="B6" t="str">
            <v>VO</v>
          </cell>
          <cell r="C6" t="str">
            <v>MO</v>
          </cell>
          <cell r="D6" t="str">
            <v>činnost</v>
          </cell>
          <cell r="E6" t="str">
            <v>zál. na DP</v>
          </cell>
          <cell r="F6" t="str">
            <v>nem. poj.</v>
          </cell>
          <cell r="G6" t="str">
            <v>pojištění *)</v>
          </cell>
          <cell r="H6" t="str">
            <v>pojištění</v>
          </cell>
          <cell r="J6" t="str">
            <v>pojištění **)</v>
          </cell>
        </row>
        <row r="7">
          <cell r="A7">
            <v>1997</v>
          </cell>
        </row>
        <row r="8">
          <cell r="A8" t="str">
            <v>leden</v>
          </cell>
          <cell r="B8">
            <v>3792630</v>
          </cell>
          <cell r="C8">
            <v>892218</v>
          </cell>
          <cell r="D8">
            <v>724274</v>
          </cell>
          <cell r="E8">
            <v>557695</v>
          </cell>
          <cell r="F8">
            <v>344312</v>
          </cell>
          <cell r="G8">
            <v>5242543</v>
          </cell>
          <cell r="H8">
            <v>5029160</v>
          </cell>
          <cell r="J8">
            <v>5409122</v>
          </cell>
        </row>
        <row r="9">
          <cell r="A9" t="str">
            <v>únor</v>
          </cell>
          <cell r="B9">
            <v>3634295</v>
          </cell>
          <cell r="C9">
            <v>876571</v>
          </cell>
          <cell r="D9">
            <v>732305</v>
          </cell>
          <cell r="E9">
            <v>578075</v>
          </cell>
          <cell r="F9">
            <v>355117</v>
          </cell>
          <cell r="G9">
            <v>5088941</v>
          </cell>
          <cell r="H9">
            <v>4865983</v>
          </cell>
          <cell r="J9">
            <v>5243171</v>
          </cell>
        </row>
        <row r="10">
          <cell r="A10" t="str">
            <v>březen</v>
          </cell>
          <cell r="B10">
            <v>3534340</v>
          </cell>
          <cell r="C10">
            <v>875412</v>
          </cell>
          <cell r="D10">
            <v>747099</v>
          </cell>
          <cell r="E10">
            <v>572964</v>
          </cell>
          <cell r="F10">
            <v>348522</v>
          </cell>
          <cell r="G10">
            <v>4982716</v>
          </cell>
          <cell r="H10">
            <v>4758274</v>
          </cell>
          <cell r="J10">
            <v>5156851</v>
          </cell>
        </row>
        <row r="11">
          <cell r="A11" t="str">
            <v>duben</v>
          </cell>
          <cell r="B11">
            <v>3683772</v>
          </cell>
          <cell r="C11">
            <v>905023</v>
          </cell>
          <cell r="D11">
            <v>767552</v>
          </cell>
          <cell r="E11">
            <v>574778</v>
          </cell>
          <cell r="F11">
            <v>344391</v>
          </cell>
          <cell r="G11">
            <v>5163573</v>
          </cell>
          <cell r="H11">
            <v>4933186</v>
          </cell>
          <cell r="J11">
            <v>5356347</v>
          </cell>
        </row>
        <row r="12">
          <cell r="A12" t="str">
            <v>květen</v>
          </cell>
          <cell r="B12">
            <v>3481582</v>
          </cell>
          <cell r="C12">
            <v>900606</v>
          </cell>
          <cell r="D12">
            <v>773922</v>
          </cell>
          <cell r="E12">
            <v>582547</v>
          </cell>
          <cell r="F12">
            <v>346409</v>
          </cell>
          <cell r="G12">
            <v>4964735</v>
          </cell>
          <cell r="H12">
            <v>4728597</v>
          </cell>
          <cell r="J12">
            <v>5156110</v>
          </cell>
        </row>
        <row r="13">
          <cell r="A13" t="str">
            <v>červen</v>
          </cell>
          <cell r="B13">
            <v>3573622</v>
          </cell>
          <cell r="C13">
            <v>904924</v>
          </cell>
          <cell r="D13">
            <v>777885</v>
          </cell>
          <cell r="E13">
            <v>587861</v>
          </cell>
          <cell r="F13">
            <v>346829</v>
          </cell>
          <cell r="G13">
            <v>5066407</v>
          </cell>
          <cell r="H13">
            <v>4825375</v>
          </cell>
          <cell r="J13">
            <v>5256431</v>
          </cell>
        </row>
        <row r="14">
          <cell r="A14" t="str">
            <v>červenec</v>
          </cell>
          <cell r="B14">
            <v>3620360</v>
          </cell>
          <cell r="C14">
            <v>868983</v>
          </cell>
          <cell r="D14">
            <v>782483</v>
          </cell>
          <cell r="E14">
            <v>592083</v>
          </cell>
          <cell r="F14">
            <v>344985</v>
          </cell>
          <cell r="G14">
            <v>5081426</v>
          </cell>
          <cell r="H14">
            <v>4834328</v>
          </cell>
          <cell r="J14">
            <v>5271826</v>
          </cell>
        </row>
        <row r="15">
          <cell r="A15" t="str">
            <v>srpen</v>
          </cell>
          <cell r="B15">
            <v>3404395</v>
          </cell>
          <cell r="C15">
            <v>877106</v>
          </cell>
          <cell r="D15">
            <v>787476</v>
          </cell>
          <cell r="E15">
            <v>593098</v>
          </cell>
          <cell r="F15">
            <v>343834</v>
          </cell>
          <cell r="G15">
            <v>4874599</v>
          </cell>
          <cell r="H15">
            <v>4625335</v>
          </cell>
          <cell r="J15">
            <v>5068977</v>
          </cell>
        </row>
        <row r="16">
          <cell r="A16" t="str">
            <v>září</v>
          </cell>
          <cell r="B16">
            <v>3540862</v>
          </cell>
          <cell r="C16">
            <v>902264</v>
          </cell>
          <cell r="D16">
            <v>793341</v>
          </cell>
          <cell r="E16">
            <v>600265</v>
          </cell>
          <cell r="F16">
            <v>344002</v>
          </cell>
          <cell r="G16">
            <v>5043391</v>
          </cell>
          <cell r="H16">
            <v>4787128</v>
          </cell>
          <cell r="J16">
            <v>5236467</v>
          </cell>
        </row>
        <row r="17">
          <cell r="A17" t="str">
            <v>říjen</v>
          </cell>
          <cell r="B17">
            <v>3575930</v>
          </cell>
          <cell r="C17">
            <v>915221</v>
          </cell>
          <cell r="D17">
            <v>798356</v>
          </cell>
          <cell r="E17">
            <v>603624</v>
          </cell>
          <cell r="F17">
            <v>340106</v>
          </cell>
          <cell r="G17">
            <v>5094775</v>
          </cell>
          <cell r="H17">
            <v>4831257</v>
          </cell>
          <cell r="J17">
            <v>5289507</v>
          </cell>
        </row>
        <row r="18">
          <cell r="A18" t="str">
            <v>listopad</v>
          </cell>
          <cell r="B18">
            <v>3446422</v>
          </cell>
          <cell r="C18">
            <v>925091</v>
          </cell>
          <cell r="D18">
            <v>802815</v>
          </cell>
          <cell r="E18">
            <v>605174</v>
          </cell>
          <cell r="F18">
            <v>339189</v>
          </cell>
          <cell r="G18">
            <v>4976687</v>
          </cell>
          <cell r="H18">
            <v>4710702</v>
          </cell>
          <cell r="J18">
            <v>5174328</v>
          </cell>
        </row>
        <row r="19">
          <cell r="A19" t="str">
            <v>prosinec</v>
          </cell>
          <cell r="B19">
            <v>3468469</v>
          </cell>
          <cell r="C19">
            <v>887761</v>
          </cell>
          <cell r="D19">
            <v>805103</v>
          </cell>
          <cell r="E19">
            <v>587879</v>
          </cell>
          <cell r="F19">
            <v>330720</v>
          </cell>
          <cell r="G19">
            <v>4944109</v>
          </cell>
          <cell r="H19">
            <v>4686950</v>
          </cell>
          <cell r="J19">
            <v>5161333</v>
          </cell>
        </row>
        <row r="20">
          <cell r="A20">
            <v>1998</v>
          </cell>
        </row>
        <row r="21">
          <cell r="A21" t="str">
            <v>leden</v>
          </cell>
          <cell r="B21">
            <v>3509529</v>
          </cell>
          <cell r="C21">
            <v>914509</v>
          </cell>
          <cell r="D21">
            <v>807190</v>
          </cell>
          <cell r="E21">
            <v>604140</v>
          </cell>
          <cell r="F21">
            <v>337914</v>
          </cell>
          <cell r="G21">
            <v>5028178</v>
          </cell>
          <cell r="H21">
            <v>4761952</v>
          </cell>
          <cell r="J21">
            <v>5231228</v>
          </cell>
        </row>
        <row r="22">
          <cell r="A22" t="str">
            <v>únor</v>
          </cell>
          <cell r="B22">
            <v>3336232</v>
          </cell>
          <cell r="C22">
            <v>939270</v>
          </cell>
          <cell r="D22">
            <v>812505</v>
          </cell>
          <cell r="E22">
            <v>602521</v>
          </cell>
          <cell r="F22">
            <v>337517</v>
          </cell>
          <cell r="G22">
            <v>4878023</v>
          </cell>
          <cell r="H22">
            <v>4613019</v>
          </cell>
          <cell r="J22">
            <v>5088007</v>
          </cell>
        </row>
        <row r="23">
          <cell r="A23" t="str">
            <v>březen</v>
          </cell>
          <cell r="B23">
            <v>3370356</v>
          </cell>
          <cell r="C23">
            <v>945544</v>
          </cell>
          <cell r="D23">
            <v>821963</v>
          </cell>
          <cell r="E23">
            <v>594043</v>
          </cell>
          <cell r="F23">
            <v>332242</v>
          </cell>
          <cell r="G23">
            <v>4909943</v>
          </cell>
          <cell r="H23">
            <v>4648142</v>
          </cell>
          <cell r="J23">
            <v>5137863</v>
          </cell>
        </row>
        <row r="24">
          <cell r="A24" t="str">
            <v>duben</v>
          </cell>
          <cell r="B24">
            <v>3380879</v>
          </cell>
          <cell r="C24">
            <v>916450</v>
          </cell>
          <cell r="D24">
            <v>834884</v>
          </cell>
          <cell r="E24">
            <v>589457</v>
          </cell>
          <cell r="F24">
            <v>330445</v>
          </cell>
          <cell r="G24">
            <v>4886786</v>
          </cell>
          <cell r="H24">
            <v>4627774</v>
          </cell>
          <cell r="J24">
            <v>5132213</v>
          </cell>
        </row>
        <row r="25">
          <cell r="A25" t="str">
            <v>květen</v>
          </cell>
          <cell r="B25">
            <v>3411308</v>
          </cell>
          <cell r="C25">
            <v>897060</v>
          </cell>
          <cell r="D25">
            <v>842486</v>
          </cell>
          <cell r="E25">
            <v>596358</v>
          </cell>
          <cell r="F25">
            <v>332448</v>
          </cell>
          <cell r="G25">
            <v>4904726</v>
          </cell>
          <cell r="H25">
            <v>4640816</v>
          </cell>
          <cell r="J25">
            <v>5150854</v>
          </cell>
        </row>
        <row r="26">
          <cell r="A26" t="str">
            <v>červen</v>
          </cell>
          <cell r="B26">
            <v>3390737</v>
          </cell>
          <cell r="C26">
            <v>908944</v>
          </cell>
          <cell r="D26">
            <v>845260</v>
          </cell>
          <cell r="E26">
            <v>600169</v>
          </cell>
          <cell r="F26">
            <v>332372</v>
          </cell>
          <cell r="G26">
            <v>4899850</v>
          </cell>
          <cell r="H26">
            <v>4632053</v>
          </cell>
          <cell r="J26">
            <v>5144941</v>
          </cell>
        </row>
        <row r="27">
          <cell r="A27" t="str">
            <v>červenec</v>
          </cell>
          <cell r="B27">
            <v>3430058</v>
          </cell>
          <cell r="C27">
            <v>905043</v>
          </cell>
          <cell r="D27">
            <v>849687</v>
          </cell>
          <cell r="E27">
            <v>602944</v>
          </cell>
          <cell r="F27">
            <v>331478</v>
          </cell>
          <cell r="G27">
            <v>4938045</v>
          </cell>
          <cell r="H27">
            <v>4666579</v>
          </cell>
          <cell r="J27">
            <v>5184788</v>
          </cell>
        </row>
        <row r="28">
          <cell r="A28" t="str">
            <v>srpen</v>
          </cell>
          <cell r="B28">
            <v>3210012</v>
          </cell>
          <cell r="C28">
            <v>903927</v>
          </cell>
          <cell r="D28">
            <v>852660</v>
          </cell>
          <cell r="E28">
            <v>605684</v>
          </cell>
          <cell r="F28">
            <v>330361</v>
          </cell>
          <cell r="G28">
            <v>4719623</v>
          </cell>
          <cell r="H28">
            <v>4444300</v>
          </cell>
          <cell r="J28">
            <v>4966599</v>
          </cell>
        </row>
        <row r="29">
          <cell r="A29" t="str">
            <v>září</v>
          </cell>
          <cell r="B29">
            <v>3430654</v>
          </cell>
          <cell r="C29">
            <v>912142</v>
          </cell>
          <cell r="D29">
            <v>856868</v>
          </cell>
          <cell r="E29">
            <v>608941</v>
          </cell>
          <cell r="F29">
            <v>330435</v>
          </cell>
          <cell r="G29">
            <v>4951737</v>
          </cell>
          <cell r="H29">
            <v>4673231</v>
          </cell>
          <cell r="J29">
            <v>5199664</v>
          </cell>
        </row>
        <row r="30">
          <cell r="A30" t="str">
            <v>říjen</v>
          </cell>
          <cell r="B30">
            <v>3349407</v>
          </cell>
          <cell r="C30">
            <v>913987</v>
          </cell>
          <cell r="D30">
            <v>861206</v>
          </cell>
          <cell r="E30">
            <v>611341</v>
          </cell>
          <cell r="F30">
            <v>330920</v>
          </cell>
          <cell r="G30">
            <v>4874735</v>
          </cell>
          <cell r="H30">
            <v>4594314</v>
          </cell>
          <cell r="J30">
            <v>5124600</v>
          </cell>
        </row>
        <row r="31">
          <cell r="A31" t="str">
            <v>listopad</v>
          </cell>
          <cell r="B31">
            <v>3318683</v>
          </cell>
          <cell r="C31">
            <v>866103</v>
          </cell>
          <cell r="D31">
            <v>864636</v>
          </cell>
          <cell r="E31">
            <v>612523</v>
          </cell>
          <cell r="F31">
            <v>329600</v>
          </cell>
          <cell r="G31">
            <v>4797309</v>
          </cell>
          <cell r="H31">
            <v>4514386</v>
          </cell>
          <cell r="J31">
            <v>5049422</v>
          </cell>
        </row>
        <row r="32">
          <cell r="A32" t="str">
            <v>prosinec</v>
          </cell>
          <cell r="B32">
            <v>3403814</v>
          </cell>
          <cell r="C32">
            <v>909648</v>
          </cell>
          <cell r="D32">
            <v>865637</v>
          </cell>
          <cell r="E32">
            <v>611226</v>
          </cell>
          <cell r="F32">
            <v>327285</v>
          </cell>
          <cell r="G32">
            <v>4924688</v>
          </cell>
          <cell r="H32">
            <v>4640747</v>
          </cell>
          <cell r="J32">
            <v>5179099</v>
          </cell>
        </row>
        <row r="33">
          <cell r="A33">
            <v>1999</v>
          </cell>
        </row>
        <row r="34">
          <cell r="A34" t="str">
            <v>leden</v>
          </cell>
          <cell r="B34">
            <v>3235920</v>
          </cell>
          <cell r="C34">
            <v>926666</v>
          </cell>
          <cell r="D34">
            <v>865154</v>
          </cell>
          <cell r="E34">
            <v>608565</v>
          </cell>
          <cell r="F34">
            <v>325843</v>
          </cell>
          <cell r="G34">
            <v>4771151</v>
          </cell>
          <cell r="H34">
            <v>4488429</v>
          </cell>
          <cell r="J34">
            <v>5027740</v>
          </cell>
        </row>
        <row r="35">
          <cell r="A35" t="str">
            <v>únor</v>
          </cell>
          <cell r="B35">
            <v>3198466</v>
          </cell>
          <cell r="C35">
            <v>893433</v>
          </cell>
          <cell r="D35">
            <v>867282</v>
          </cell>
          <cell r="E35">
            <v>606062</v>
          </cell>
          <cell r="F35">
            <v>325139</v>
          </cell>
          <cell r="G35">
            <v>4697961</v>
          </cell>
          <cell r="H35">
            <v>4417038</v>
          </cell>
          <cell r="J35">
            <v>4959181</v>
          </cell>
        </row>
        <row r="36">
          <cell r="A36" t="str">
            <v>březen</v>
          </cell>
          <cell r="B36">
            <v>3387952</v>
          </cell>
          <cell r="C36">
            <v>885075</v>
          </cell>
          <cell r="D36">
            <v>872803</v>
          </cell>
          <cell r="E36">
            <v>597985</v>
          </cell>
          <cell r="F36">
            <v>320196</v>
          </cell>
          <cell r="G36">
            <v>4871012</v>
          </cell>
          <cell r="H36">
            <v>4593223</v>
          </cell>
          <cell r="J36">
            <v>5145830</v>
          </cell>
        </row>
        <row r="37">
          <cell r="A37" t="str">
            <v>duben</v>
          </cell>
          <cell r="B37">
            <v>3276606</v>
          </cell>
          <cell r="C37">
            <v>882026</v>
          </cell>
          <cell r="D37">
            <v>882542</v>
          </cell>
          <cell r="E37">
            <v>595629</v>
          </cell>
          <cell r="F37">
            <v>319684</v>
          </cell>
          <cell r="G37">
            <v>4754261</v>
          </cell>
          <cell r="H37">
            <v>4478316</v>
          </cell>
          <cell r="J37">
            <v>5041174</v>
          </cell>
        </row>
        <row r="38">
          <cell r="A38" t="str">
            <v>květen</v>
          </cell>
          <cell r="B38">
            <v>3220481</v>
          </cell>
          <cell r="C38">
            <v>865603</v>
          </cell>
          <cell r="D38">
            <v>889954</v>
          </cell>
          <cell r="E38">
            <v>605115</v>
          </cell>
          <cell r="F38">
            <v>323808</v>
          </cell>
          <cell r="G38">
            <v>4691199</v>
          </cell>
          <cell r="H38">
            <v>4409892</v>
          </cell>
          <cell r="J38">
            <v>4976038</v>
          </cell>
        </row>
        <row r="39">
          <cell r="A39" t="str">
            <v>červen</v>
          </cell>
          <cell r="B39">
            <v>3267626</v>
          </cell>
          <cell r="C39">
            <v>880197</v>
          </cell>
          <cell r="D39">
            <v>892319</v>
          </cell>
          <cell r="E39">
            <v>609075</v>
          </cell>
          <cell r="F39">
            <v>323854</v>
          </cell>
          <cell r="G39">
            <v>4756898</v>
          </cell>
          <cell r="H39">
            <v>4471677</v>
          </cell>
          <cell r="J39">
            <v>5040142</v>
          </cell>
        </row>
        <row r="40">
          <cell r="A40" t="str">
            <v>červenec</v>
          </cell>
          <cell r="B40">
            <v>3277809</v>
          </cell>
          <cell r="C40">
            <v>869571</v>
          </cell>
          <cell r="D40">
            <v>895272</v>
          </cell>
          <cell r="E40">
            <v>611225</v>
          </cell>
          <cell r="F40">
            <v>322139</v>
          </cell>
          <cell r="G40">
            <v>4758605</v>
          </cell>
          <cell r="H40">
            <v>4469519</v>
          </cell>
          <cell r="J40">
            <v>5042652</v>
          </cell>
        </row>
        <row r="41">
          <cell r="A41" t="str">
            <v>srpen</v>
          </cell>
          <cell r="B41">
            <v>3151052</v>
          </cell>
          <cell r="C41">
            <v>875373</v>
          </cell>
          <cell r="D41">
            <v>899473</v>
          </cell>
          <cell r="E41">
            <v>614407</v>
          </cell>
          <cell r="F41">
            <v>320448</v>
          </cell>
          <cell r="G41">
            <v>4640832</v>
          </cell>
          <cell r="H41">
            <v>4346873</v>
          </cell>
          <cell r="J41">
            <v>4925898</v>
          </cell>
        </row>
        <row r="42">
          <cell r="A42" t="str">
            <v>září</v>
          </cell>
          <cell r="B42">
            <v>3175165</v>
          </cell>
          <cell r="C42">
            <v>869860</v>
          </cell>
          <cell r="D42">
            <v>903519</v>
          </cell>
          <cell r="E42">
            <v>617160</v>
          </cell>
          <cell r="F42">
            <v>320464</v>
          </cell>
          <cell r="G42">
            <v>4662185</v>
          </cell>
          <cell r="H42">
            <v>4365489</v>
          </cell>
          <cell r="J42">
            <v>4948544</v>
          </cell>
        </row>
        <row r="43">
          <cell r="A43" t="str">
            <v>říjen</v>
          </cell>
          <cell r="B43">
            <v>3188782</v>
          </cell>
          <cell r="C43">
            <v>875642</v>
          </cell>
          <cell r="D43">
            <v>907383</v>
          </cell>
          <cell r="E43">
            <v>619008</v>
          </cell>
          <cell r="F43">
            <v>320898</v>
          </cell>
          <cell r="G43">
            <v>4683432</v>
          </cell>
          <cell r="H43">
            <v>4385322</v>
          </cell>
          <cell r="J43">
            <v>4971807</v>
          </cell>
        </row>
        <row r="44">
          <cell r="A44" t="str">
            <v>listopad</v>
          </cell>
          <cell r="B44">
            <v>3207408</v>
          </cell>
          <cell r="C44">
            <v>888837</v>
          </cell>
          <cell r="D44">
            <v>909826</v>
          </cell>
          <cell r="E44">
            <v>619518</v>
          </cell>
          <cell r="F44">
            <v>320211</v>
          </cell>
          <cell r="G44">
            <v>4715763</v>
          </cell>
          <cell r="H44">
            <v>4416456</v>
          </cell>
          <cell r="J44">
            <v>5006071</v>
          </cell>
        </row>
        <row r="45">
          <cell r="A45" t="str">
            <v>prosinec</v>
          </cell>
          <cell r="B45">
            <v>3221533</v>
          </cell>
          <cell r="C45">
            <v>883857</v>
          </cell>
          <cell r="D45">
            <v>909604</v>
          </cell>
          <cell r="E45">
            <v>617508</v>
          </cell>
          <cell r="F45">
            <v>318080</v>
          </cell>
          <cell r="G45">
            <v>4722898</v>
          </cell>
          <cell r="H45">
            <v>4423470</v>
          </cell>
          <cell r="J45">
            <v>5014994</v>
          </cell>
        </row>
        <row r="46">
          <cell r="A46">
            <v>2000</v>
          </cell>
        </row>
        <row r="47">
          <cell r="A47" t="str">
            <v>leden</v>
          </cell>
          <cell r="B47">
            <v>3105851</v>
          </cell>
          <cell r="C47">
            <v>833585</v>
          </cell>
          <cell r="D47">
            <v>879466</v>
          </cell>
          <cell r="E47">
            <v>614578</v>
          </cell>
          <cell r="F47">
            <v>317173</v>
          </cell>
          <cell r="G47">
            <v>4554014</v>
          </cell>
          <cell r="H47">
            <v>4256609</v>
          </cell>
          <cell r="J47">
            <v>4818902</v>
          </cell>
        </row>
        <row r="48">
          <cell r="A48" t="str">
            <v>únor</v>
          </cell>
          <cell r="B48">
            <v>3099860</v>
          </cell>
          <cell r="C48">
            <v>848420</v>
          </cell>
          <cell r="D48">
            <v>911237</v>
          </cell>
          <cell r="E48">
            <v>612311</v>
          </cell>
          <cell r="F48">
            <v>316748</v>
          </cell>
          <cell r="G48">
            <v>4560591</v>
          </cell>
          <cell r="H48">
            <v>4265028</v>
          </cell>
          <cell r="J48">
            <v>4859517</v>
          </cell>
        </row>
        <row r="49">
          <cell r="A49" t="str">
            <v>březen</v>
          </cell>
          <cell r="B49">
            <v>3261372</v>
          </cell>
          <cell r="C49">
            <v>837806</v>
          </cell>
          <cell r="D49">
            <v>917800</v>
          </cell>
          <cell r="E49">
            <v>607140</v>
          </cell>
          <cell r="F49">
            <v>313301</v>
          </cell>
          <cell r="G49">
            <v>4706318</v>
          </cell>
          <cell r="H49">
            <v>4412479</v>
          </cell>
          <cell r="J49">
            <v>5016978</v>
          </cell>
        </row>
        <row r="50">
          <cell r="A50" t="str">
            <v>duben</v>
          </cell>
          <cell r="B50">
            <v>3106974</v>
          </cell>
          <cell r="C50">
            <v>799412</v>
          </cell>
          <cell r="D50">
            <v>927892</v>
          </cell>
          <cell r="E50">
            <v>606961</v>
          </cell>
          <cell r="F50">
            <v>313141</v>
          </cell>
          <cell r="G50">
            <v>4513347</v>
          </cell>
          <cell r="H50">
            <v>4219527</v>
          </cell>
          <cell r="J50">
            <v>4834278</v>
          </cell>
        </row>
        <row r="51">
          <cell r="A51" t="str">
            <v>květen</v>
          </cell>
          <cell r="B51">
            <v>3207665</v>
          </cell>
          <cell r="C51">
            <v>860936</v>
          </cell>
          <cell r="D51">
            <v>934722</v>
          </cell>
          <cell r="E51">
            <v>616252</v>
          </cell>
          <cell r="F51">
            <v>316240</v>
          </cell>
          <cell r="G51">
            <v>4684853</v>
          </cell>
          <cell r="H51">
            <v>4384841</v>
          </cell>
          <cell r="J51">
            <v>5003323</v>
          </cell>
        </row>
        <row r="52">
          <cell r="A52" t="str">
            <v>červen</v>
          </cell>
          <cell r="B52">
            <v>3166028</v>
          </cell>
          <cell r="C52">
            <v>849531</v>
          </cell>
          <cell r="D52">
            <v>936528</v>
          </cell>
          <cell r="E52">
            <v>619975</v>
          </cell>
          <cell r="F52">
            <v>316340</v>
          </cell>
          <cell r="G52">
            <v>4635534</v>
          </cell>
          <cell r="H52">
            <v>4331899</v>
          </cell>
          <cell r="J52">
            <v>4952087</v>
          </cell>
        </row>
        <row r="53">
          <cell r="A53" t="str">
            <v>červenec</v>
          </cell>
          <cell r="B53">
            <v>3133785</v>
          </cell>
          <cell r="C53">
            <v>841881</v>
          </cell>
          <cell r="D53">
            <v>938994</v>
          </cell>
          <cell r="E53">
            <v>622168</v>
          </cell>
          <cell r="F53">
            <v>314400</v>
          </cell>
          <cell r="G53">
            <v>4597834</v>
          </cell>
          <cell r="H53">
            <v>4290066</v>
          </cell>
          <cell r="J53">
            <v>4914660</v>
          </cell>
        </row>
        <row r="54">
          <cell r="A54" t="str">
            <v>srpen</v>
          </cell>
          <cell r="B54">
            <v>3184523</v>
          </cell>
          <cell r="C54">
            <v>862392</v>
          </cell>
          <cell r="D54">
            <v>941422</v>
          </cell>
          <cell r="E54">
            <v>624335</v>
          </cell>
          <cell r="F54">
            <v>312380</v>
          </cell>
          <cell r="G54">
            <v>4671250</v>
          </cell>
          <cell r="H54">
            <v>4359295</v>
          </cell>
          <cell r="J54">
            <v>4988337</v>
          </cell>
        </row>
        <row r="55">
          <cell r="A55" t="str">
            <v>září</v>
          </cell>
          <cell r="B55">
            <v>3135543</v>
          </cell>
          <cell r="C55">
            <v>848217</v>
          </cell>
          <cell r="D55">
            <v>944002</v>
          </cell>
          <cell r="E55">
            <v>626505</v>
          </cell>
          <cell r="F55">
            <v>312259</v>
          </cell>
          <cell r="G55">
            <v>4610265</v>
          </cell>
          <cell r="H55">
            <v>4296019</v>
          </cell>
          <cell r="J55">
            <v>4927762</v>
          </cell>
        </row>
        <row r="56">
          <cell r="A56" t="str">
            <v>říjen</v>
          </cell>
          <cell r="B56">
            <v>3257190</v>
          </cell>
          <cell r="C56">
            <v>864732</v>
          </cell>
          <cell r="D56">
            <v>946384</v>
          </cell>
          <cell r="E56">
            <v>627789</v>
          </cell>
          <cell r="F56">
            <v>311244</v>
          </cell>
          <cell r="G56">
            <v>4749711</v>
          </cell>
          <cell r="H56">
            <v>4433166</v>
          </cell>
          <cell r="J56">
            <v>5068306</v>
          </cell>
        </row>
        <row r="57">
          <cell r="A57" t="str">
            <v>listopad</v>
          </cell>
          <cell r="B57">
            <v>3179552</v>
          </cell>
          <cell r="C57">
            <v>867070</v>
          </cell>
          <cell r="D57">
            <v>948164</v>
          </cell>
          <cell r="E57">
            <v>627420</v>
          </cell>
          <cell r="F57">
            <v>310264</v>
          </cell>
          <cell r="G57">
            <v>4674042</v>
          </cell>
          <cell r="H57">
            <v>4356886</v>
          </cell>
          <cell r="J57">
            <v>4994786</v>
          </cell>
        </row>
        <row r="58">
          <cell r="A58" t="str">
            <v>prosinec</v>
          </cell>
          <cell r="B58">
            <v>3184160</v>
          </cell>
          <cell r="C58">
            <v>851142</v>
          </cell>
          <cell r="D58">
            <v>947844</v>
          </cell>
          <cell r="E58">
            <v>625672</v>
          </cell>
          <cell r="F58">
            <v>308499</v>
          </cell>
          <cell r="G58">
            <v>4660974</v>
          </cell>
          <cell r="H58">
            <v>4343801</v>
          </cell>
          <cell r="J58">
            <v>4983146</v>
          </cell>
        </row>
        <row r="59">
          <cell r="A59">
            <v>2001</v>
          </cell>
        </row>
        <row r="60">
          <cell r="A60" t="str">
            <v>leden</v>
          </cell>
          <cell r="B60">
            <v>3202157</v>
          </cell>
          <cell r="C60">
            <v>855256</v>
          </cell>
          <cell r="D60">
            <v>943506</v>
          </cell>
          <cell r="E60">
            <v>621363</v>
          </cell>
          <cell r="F60">
            <v>306374</v>
          </cell>
          <cell r="G60">
            <v>4678776</v>
          </cell>
          <cell r="H60">
            <v>4363787</v>
          </cell>
          <cell r="J60">
            <v>5000919</v>
          </cell>
        </row>
        <row r="61">
          <cell r="A61" t="str">
            <v>únor</v>
          </cell>
          <cell r="B61">
            <v>3057014</v>
          </cell>
          <cell r="C61">
            <v>863312</v>
          </cell>
          <cell r="D61">
            <v>944100</v>
          </cell>
          <cell r="E61">
            <v>619034</v>
          </cell>
          <cell r="F61">
            <v>305892</v>
          </cell>
          <cell r="G61">
            <v>4539360</v>
          </cell>
          <cell r="H61">
            <v>4226218</v>
          </cell>
          <cell r="J61">
            <v>4864426</v>
          </cell>
        </row>
        <row r="62">
          <cell r="A62" t="str">
            <v>březen</v>
          </cell>
          <cell r="B62">
            <v>3296980</v>
          </cell>
          <cell r="C62">
            <v>875153</v>
          </cell>
          <cell r="D62">
            <v>947625</v>
          </cell>
          <cell r="E62">
            <v>614218</v>
          </cell>
          <cell r="F62">
            <v>301941</v>
          </cell>
          <cell r="G62">
            <v>4786351</v>
          </cell>
          <cell r="H62">
            <v>4474074</v>
          </cell>
          <cell r="J62">
            <v>5119758</v>
          </cell>
        </row>
        <row r="63">
          <cell r="A63" t="str">
            <v>duben</v>
          </cell>
          <cell r="B63">
            <v>3210344</v>
          </cell>
          <cell r="C63">
            <v>875594</v>
          </cell>
          <cell r="D63">
            <v>955315</v>
          </cell>
          <cell r="E63">
            <v>618816</v>
          </cell>
          <cell r="F63">
            <v>303008</v>
          </cell>
          <cell r="G63">
            <v>4704754</v>
          </cell>
          <cell r="H63">
            <v>4388946</v>
          </cell>
          <cell r="J63">
            <v>5041253</v>
          </cell>
        </row>
        <row r="64">
          <cell r="A64" t="str">
            <v>květen</v>
          </cell>
          <cell r="B64">
            <v>3242451</v>
          </cell>
          <cell r="C64">
            <v>887790</v>
          </cell>
          <cell r="D64">
            <v>959612</v>
          </cell>
          <cell r="E64">
            <v>627076</v>
          </cell>
          <cell r="F64">
            <v>306354</v>
          </cell>
          <cell r="G64">
            <v>4757317</v>
          </cell>
          <cell r="H64">
            <v>4436595</v>
          </cell>
          <cell r="J64">
            <v>5089853</v>
          </cell>
        </row>
        <row r="65">
          <cell r="A65" t="str">
            <v>červen</v>
          </cell>
          <cell r="B65">
            <v>3153294</v>
          </cell>
          <cell r="C65">
            <v>904900</v>
          </cell>
          <cell r="D65">
            <v>960056</v>
          </cell>
          <cell r="E65">
            <v>630125</v>
          </cell>
          <cell r="F65">
            <v>306185</v>
          </cell>
          <cell r="G65">
            <v>4688319</v>
          </cell>
          <cell r="H65">
            <v>4364379</v>
          </cell>
          <cell r="J65">
            <v>5018250</v>
          </cell>
        </row>
        <row r="66">
          <cell r="A66" t="str">
            <v>červenec</v>
          </cell>
          <cell r="B66">
            <v>3166138</v>
          </cell>
          <cell r="C66">
            <v>896522</v>
          </cell>
          <cell r="D66">
            <v>961481</v>
          </cell>
          <cell r="E66">
            <v>632074</v>
          </cell>
          <cell r="F66">
            <v>304401</v>
          </cell>
          <cell r="G66">
            <v>4694734</v>
          </cell>
          <cell r="H66">
            <v>4367061</v>
          </cell>
          <cell r="J66">
            <v>5024141</v>
          </cell>
        </row>
        <row r="67">
          <cell r="A67" t="str">
            <v>srpen</v>
          </cell>
          <cell r="B67">
            <v>3152586</v>
          </cell>
          <cell r="C67">
            <v>894555</v>
          </cell>
          <cell r="D67">
            <v>963421</v>
          </cell>
          <cell r="E67">
            <v>633880</v>
          </cell>
          <cell r="F67">
            <v>303233</v>
          </cell>
          <cell r="G67">
            <v>4681021</v>
          </cell>
          <cell r="H67">
            <v>4350374</v>
          </cell>
          <cell r="J67">
            <v>5010562</v>
          </cell>
        </row>
        <row r="68">
          <cell r="A68" t="str">
            <v>září</v>
          </cell>
          <cell r="B68">
            <v>3169406</v>
          </cell>
          <cell r="C68">
            <v>892552</v>
          </cell>
          <cell r="D68">
            <v>965535</v>
          </cell>
          <cell r="E68">
            <v>635429</v>
          </cell>
          <cell r="F68">
            <v>302912</v>
          </cell>
          <cell r="G68">
            <v>4697387</v>
          </cell>
          <cell r="H68">
            <v>4364870</v>
          </cell>
          <cell r="J68">
            <v>5027493</v>
          </cell>
        </row>
        <row r="69">
          <cell r="A69" t="str">
            <v>říjen</v>
          </cell>
          <cell r="B69">
            <v>3295944</v>
          </cell>
          <cell r="C69">
            <v>905870</v>
          </cell>
          <cell r="D69">
            <v>966970</v>
          </cell>
          <cell r="E69">
            <v>636089</v>
          </cell>
          <cell r="F69">
            <v>302334</v>
          </cell>
          <cell r="G69">
            <v>4837903</v>
          </cell>
          <cell r="H69">
            <v>4504148</v>
          </cell>
          <cell r="J69">
            <v>5168784</v>
          </cell>
        </row>
        <row r="70">
          <cell r="A70" t="str">
            <v>listopad</v>
          </cell>
          <cell r="B70">
            <v>3179412</v>
          </cell>
          <cell r="C70">
            <v>920096</v>
          </cell>
          <cell r="D70">
            <v>967295</v>
          </cell>
          <cell r="E70">
            <v>635613</v>
          </cell>
          <cell r="F70">
            <v>301385</v>
          </cell>
          <cell r="G70">
            <v>4735121</v>
          </cell>
          <cell r="H70">
            <v>4400893</v>
          </cell>
          <cell r="J70">
            <v>5066803</v>
          </cell>
        </row>
        <row r="71">
          <cell r="A71" t="str">
            <v>prosinec</v>
          </cell>
          <cell r="B71">
            <v>2999655</v>
          </cell>
          <cell r="C71">
            <v>895851</v>
          </cell>
          <cell r="D71">
            <v>964554</v>
          </cell>
          <cell r="E71">
            <v>632893</v>
          </cell>
          <cell r="F71">
            <v>299607</v>
          </cell>
          <cell r="G71">
            <v>4528399</v>
          </cell>
          <cell r="H71">
            <v>4195113</v>
          </cell>
          <cell r="J71">
            <v>4860060</v>
          </cell>
        </row>
        <row r="72">
          <cell r="A72">
            <v>2002</v>
          </cell>
        </row>
        <row r="73">
          <cell r="A73" t="str">
            <v>leden</v>
          </cell>
          <cell r="B73">
            <v>3318004</v>
          </cell>
          <cell r="C73">
            <v>894606</v>
          </cell>
          <cell r="D73">
            <v>958666</v>
          </cell>
          <cell r="E73">
            <v>627828</v>
          </cell>
          <cell r="F73">
            <v>297749</v>
          </cell>
          <cell r="G73">
            <v>4840438</v>
          </cell>
          <cell r="H73">
            <v>4510359</v>
          </cell>
          <cell r="J73">
            <v>5171276</v>
          </cell>
        </row>
        <row r="74">
          <cell r="A74" t="str">
            <v>únor</v>
          </cell>
          <cell r="B74">
            <v>3053550</v>
          </cell>
          <cell r="C74">
            <v>889480</v>
          </cell>
          <cell r="D74">
            <v>960110</v>
          </cell>
          <cell r="E74">
            <v>625965</v>
          </cell>
          <cell r="F74">
            <v>297770</v>
          </cell>
          <cell r="G74">
            <v>4568995</v>
          </cell>
          <cell r="H74">
            <v>4240800</v>
          </cell>
          <cell r="J74">
            <v>4903140</v>
          </cell>
        </row>
        <row r="75">
          <cell r="A75" t="str">
            <v>březen</v>
          </cell>
          <cell r="B75">
            <v>3192232</v>
          </cell>
          <cell r="C75">
            <v>900071</v>
          </cell>
          <cell r="D75">
            <v>964604</v>
          </cell>
          <cell r="E75">
            <v>624837</v>
          </cell>
          <cell r="F75">
            <v>295581</v>
          </cell>
          <cell r="G75">
            <v>4717140</v>
          </cell>
          <cell r="H75">
            <v>4387884</v>
          </cell>
          <cell r="J75">
            <v>5056907</v>
          </cell>
        </row>
        <row r="76">
          <cell r="A76" t="str">
            <v>duben</v>
          </cell>
          <cell r="B76">
            <v>3150008</v>
          </cell>
          <cell r="C76">
            <v>911125</v>
          </cell>
          <cell r="D76">
            <v>972654</v>
          </cell>
          <cell r="E76">
            <v>632940</v>
          </cell>
          <cell r="F76">
            <v>297589</v>
          </cell>
          <cell r="G76">
            <v>4694073</v>
          </cell>
          <cell r="H76">
            <v>4358722</v>
          </cell>
          <cell r="J76">
            <v>5033787</v>
          </cell>
        </row>
        <row r="77">
          <cell r="A77" t="str">
            <v>květen</v>
          </cell>
          <cell r="B77">
            <v>3197777</v>
          </cell>
          <cell r="C77">
            <v>922235</v>
          </cell>
          <cell r="D77">
            <v>977006</v>
          </cell>
          <cell r="E77">
            <v>641229</v>
          </cell>
          <cell r="F77">
            <v>300604</v>
          </cell>
          <cell r="G77">
            <v>4761241</v>
          </cell>
          <cell r="H77">
            <v>4420616</v>
          </cell>
          <cell r="J77">
            <v>5097018</v>
          </cell>
        </row>
        <row r="78">
          <cell r="A78" t="str">
            <v>červen</v>
          </cell>
          <cell r="B78">
            <v>3094179</v>
          </cell>
          <cell r="C78">
            <v>913939</v>
          </cell>
          <cell r="D78">
            <v>977703</v>
          </cell>
          <cell r="E78">
            <v>644118</v>
          </cell>
          <cell r="F78">
            <v>301088</v>
          </cell>
          <cell r="G78">
            <v>4652236</v>
          </cell>
          <cell r="H78">
            <v>4309206</v>
          </cell>
          <cell r="J78">
            <v>4985821</v>
          </cell>
        </row>
        <row r="79">
          <cell r="A79" t="str">
            <v>červenec</v>
          </cell>
          <cell r="B79">
            <v>3274821</v>
          </cell>
          <cell r="C79">
            <v>923790</v>
          </cell>
          <cell r="D79">
            <v>979257</v>
          </cell>
          <cell r="E79">
            <v>646663</v>
          </cell>
          <cell r="F79">
            <v>299957</v>
          </cell>
          <cell r="G79">
            <v>4845274</v>
          </cell>
          <cell r="H79">
            <v>4498568</v>
          </cell>
          <cell r="J79">
            <v>5177868</v>
          </cell>
        </row>
        <row r="80">
          <cell r="A80" t="str">
            <v>srpen</v>
          </cell>
          <cell r="B80">
            <v>3129930</v>
          </cell>
          <cell r="C80">
            <v>912990</v>
          </cell>
          <cell r="D80">
            <v>980389</v>
          </cell>
          <cell r="E80">
            <v>647878</v>
          </cell>
          <cell r="F80">
            <v>298788</v>
          </cell>
          <cell r="G80">
            <v>4690798</v>
          </cell>
          <cell r="H80">
            <v>4341708</v>
          </cell>
          <cell r="J80">
            <v>5023309</v>
          </cell>
        </row>
        <row r="81">
          <cell r="A81" t="str">
            <v>září</v>
          </cell>
          <cell r="B81">
            <v>3118634</v>
          </cell>
          <cell r="C81">
            <v>907476</v>
          </cell>
          <cell r="D81">
            <v>982856</v>
          </cell>
          <cell r="E81">
            <v>649608</v>
          </cell>
          <cell r="F81">
            <v>298519</v>
          </cell>
          <cell r="G81">
            <v>4675718</v>
          </cell>
          <cell r="H81">
            <v>4324629</v>
          </cell>
          <cell r="J81">
            <v>5008966</v>
          </cell>
        </row>
        <row r="82">
          <cell r="A82" t="str">
            <v>říjen</v>
          </cell>
          <cell r="B82">
            <v>3206968</v>
          </cell>
          <cell r="C82">
            <v>925246</v>
          </cell>
          <cell r="D82">
            <v>984601</v>
          </cell>
          <cell r="E82">
            <v>650493</v>
          </cell>
          <cell r="F82">
            <v>298603</v>
          </cell>
          <cell r="G82">
            <v>4782707</v>
          </cell>
          <cell r="H82">
            <v>4430817</v>
          </cell>
          <cell r="J82">
            <v>5116815</v>
          </cell>
        </row>
        <row r="83">
          <cell r="A83" t="str">
            <v>listopad</v>
          </cell>
          <cell r="B83">
            <v>3116266</v>
          </cell>
          <cell r="C83">
            <v>928376</v>
          </cell>
          <cell r="D83">
            <v>985060</v>
          </cell>
          <cell r="E83">
            <v>650168</v>
          </cell>
          <cell r="F83">
            <v>298147</v>
          </cell>
          <cell r="G83">
            <v>4694810</v>
          </cell>
          <cell r="H83">
            <v>4342789</v>
          </cell>
          <cell r="J83">
            <v>5029702</v>
          </cell>
        </row>
        <row r="84">
          <cell r="A84" t="str">
            <v>prosinec</v>
          </cell>
          <cell r="B84">
            <v>3027008</v>
          </cell>
          <cell r="C84">
            <v>906610</v>
          </cell>
          <cell r="D84">
            <v>983336</v>
          </cell>
          <cell r="E84">
            <v>648029</v>
          </cell>
          <cell r="F84">
            <v>296528</v>
          </cell>
          <cell r="G84">
            <v>4581647</v>
          </cell>
          <cell r="H84">
            <v>4230146</v>
          </cell>
          <cell r="J84">
            <v>4916954</v>
          </cell>
        </row>
        <row r="85">
          <cell r="A85">
            <v>2003</v>
          </cell>
        </row>
        <row r="86">
          <cell r="A86" t="str">
            <v>leden</v>
          </cell>
          <cell r="B86">
            <v>3257150</v>
          </cell>
          <cell r="C86">
            <v>895682</v>
          </cell>
          <cell r="D86">
            <v>978321</v>
          </cell>
          <cell r="E86">
            <v>643317</v>
          </cell>
          <cell r="F86">
            <v>294648</v>
          </cell>
          <cell r="G86">
            <v>4796149</v>
          </cell>
          <cell r="H86">
            <v>4447480</v>
          </cell>
          <cell r="J86">
            <v>5131153</v>
          </cell>
        </row>
        <row r="87">
          <cell r="A87" t="str">
            <v>únor</v>
          </cell>
          <cell r="B87">
            <v>3035990</v>
          </cell>
          <cell r="C87">
            <v>915423</v>
          </cell>
          <cell r="D87">
            <v>979308</v>
          </cell>
          <cell r="E87">
            <v>640941</v>
          </cell>
          <cell r="F87">
            <v>294489</v>
          </cell>
          <cell r="G87">
            <v>4592354</v>
          </cell>
          <cell r="H87">
            <v>4245902</v>
          </cell>
          <cell r="J87">
            <v>4930721</v>
          </cell>
        </row>
        <row r="88">
          <cell r="A88" t="str">
            <v>březen</v>
          </cell>
          <cell r="B88">
            <v>3094347</v>
          </cell>
          <cell r="C88">
            <v>927796</v>
          </cell>
          <cell r="D88">
            <v>982916</v>
          </cell>
          <cell r="E88">
            <v>633693</v>
          </cell>
          <cell r="F88">
            <v>291581</v>
          </cell>
          <cell r="G88">
            <v>4655836</v>
          </cell>
          <cell r="H88">
            <v>4313724</v>
          </cell>
          <cell r="J88">
            <v>5005059</v>
          </cell>
        </row>
        <row r="89">
          <cell r="A89" t="str">
            <v>duben</v>
          </cell>
          <cell r="B89">
            <v>3047574</v>
          </cell>
          <cell r="C89">
            <v>932528</v>
          </cell>
          <cell r="D89">
            <v>990548</v>
          </cell>
          <cell r="E89">
            <v>637293</v>
          </cell>
          <cell r="F89">
            <v>294015</v>
          </cell>
          <cell r="G89">
            <v>4617395</v>
          </cell>
          <cell r="H89">
            <v>4274117</v>
          </cell>
          <cell r="J89">
            <v>4970650</v>
          </cell>
        </row>
        <row r="90">
          <cell r="A90" t="str">
            <v>květen</v>
          </cell>
          <cell r="B90">
            <v>3139997</v>
          </cell>
          <cell r="C90">
            <v>947769</v>
          </cell>
          <cell r="D90">
            <v>994676</v>
          </cell>
          <cell r="E90">
            <v>644339</v>
          </cell>
          <cell r="F90">
            <v>297428</v>
          </cell>
          <cell r="G90">
            <v>4732105</v>
          </cell>
          <cell r="H90">
            <v>4385194</v>
          </cell>
          <cell r="J90">
            <v>5082442</v>
          </cell>
        </row>
        <row r="91">
          <cell r="A91" t="str">
            <v>červen</v>
          </cell>
          <cell r="B91">
            <v>3060593</v>
          </cell>
          <cell r="C91">
            <v>946206</v>
          </cell>
          <cell r="D91">
            <v>995708</v>
          </cell>
          <cell r="E91">
            <v>646883</v>
          </cell>
          <cell r="F91">
            <v>297304</v>
          </cell>
          <cell r="G91">
            <v>4653682</v>
          </cell>
          <cell r="H91">
            <v>4304103</v>
          </cell>
          <cell r="J91">
            <v>5002507</v>
          </cell>
        </row>
        <row r="92">
          <cell r="A92" t="str">
            <v>červenec</v>
          </cell>
          <cell r="B92">
            <v>3106661</v>
          </cell>
          <cell r="C92">
            <v>948467</v>
          </cell>
          <cell r="D92">
            <v>997199</v>
          </cell>
          <cell r="E92">
            <v>648661</v>
          </cell>
          <cell r="F92">
            <v>295765</v>
          </cell>
          <cell r="G92">
            <v>4703789</v>
          </cell>
          <cell r="H92">
            <v>4350893</v>
          </cell>
          <cell r="J92">
            <v>5052327</v>
          </cell>
        </row>
        <row r="93">
          <cell r="A93" t="str">
            <v>srpen</v>
          </cell>
          <cell r="B93">
            <v>3055058</v>
          </cell>
          <cell r="C93">
            <v>938787</v>
          </cell>
          <cell r="D93">
            <v>998700</v>
          </cell>
          <cell r="E93">
            <v>649638</v>
          </cell>
          <cell r="F93">
            <v>294966</v>
          </cell>
          <cell r="G93">
            <v>4643483</v>
          </cell>
          <cell r="H93">
            <v>4288811</v>
          </cell>
          <cell r="J93">
            <v>4992545</v>
          </cell>
        </row>
        <row r="94">
          <cell r="A94" t="str">
            <v>září</v>
          </cell>
          <cell r="B94">
            <v>3060692</v>
          </cell>
          <cell r="C94">
            <v>937603</v>
          </cell>
          <cell r="D94">
            <v>1000978</v>
          </cell>
          <cell r="E94">
            <v>651177</v>
          </cell>
          <cell r="F94">
            <v>295062</v>
          </cell>
          <cell r="G94">
            <v>4649472</v>
          </cell>
          <cell r="H94">
            <v>4293357</v>
          </cell>
          <cell r="J94">
            <v>4999273</v>
          </cell>
        </row>
        <row r="95">
          <cell r="A95" t="str">
            <v>říjen</v>
          </cell>
          <cell r="B95">
            <v>3094649</v>
          </cell>
          <cell r="C95">
            <v>952999</v>
          </cell>
          <cell r="D95">
            <v>1002086</v>
          </cell>
          <cell r="E95">
            <v>651823</v>
          </cell>
          <cell r="F95">
            <v>295034</v>
          </cell>
          <cell r="G95">
            <v>4699471</v>
          </cell>
          <cell r="H95">
            <v>4342682</v>
          </cell>
          <cell r="J95">
            <v>5049734</v>
          </cell>
        </row>
        <row r="96">
          <cell r="A96" t="str">
            <v>listopad</v>
          </cell>
          <cell r="B96">
            <v>3051169</v>
          </cell>
          <cell r="C96">
            <v>951447</v>
          </cell>
          <cell r="D96">
            <v>1001365</v>
          </cell>
          <cell r="E96">
            <v>650669</v>
          </cell>
          <cell r="F96">
            <v>294075</v>
          </cell>
          <cell r="G96">
            <v>4653285</v>
          </cell>
          <cell r="H96">
            <v>4296691</v>
          </cell>
          <cell r="J96">
            <v>5003981</v>
          </cell>
        </row>
        <row r="97">
          <cell r="A97" t="str">
            <v>prosinec</v>
          </cell>
          <cell r="B97">
            <v>3004465</v>
          </cell>
          <cell r="C97">
            <v>941023</v>
          </cell>
          <cell r="D97">
            <v>998520</v>
          </cell>
          <cell r="E97">
            <v>648486</v>
          </cell>
          <cell r="F97">
            <v>292329</v>
          </cell>
          <cell r="G97">
            <v>4593974</v>
          </cell>
          <cell r="H97">
            <v>4237817</v>
          </cell>
          <cell r="J97">
            <v>4944008</v>
          </cell>
        </row>
        <row r="98">
          <cell r="A98">
            <v>2004</v>
          </cell>
        </row>
        <row r="99">
          <cell r="A99" t="str">
            <v>leden</v>
          </cell>
          <cell r="B99">
            <v>3213377</v>
          </cell>
          <cell r="C99">
            <v>917491</v>
          </cell>
          <cell r="D99">
            <v>982957</v>
          </cell>
          <cell r="E99">
            <v>639241</v>
          </cell>
          <cell r="F99">
            <v>286602</v>
          </cell>
          <cell r="G99">
            <v>4770109</v>
          </cell>
          <cell r="H99">
            <v>4417470</v>
          </cell>
          <cell r="J99">
            <v>5113825</v>
          </cell>
        </row>
        <row r="100">
          <cell r="A100" t="str">
            <v>únor</v>
          </cell>
          <cell r="B100">
            <v>2967152</v>
          </cell>
          <cell r="C100">
            <v>909680</v>
          </cell>
          <cell r="D100">
            <v>975146</v>
          </cell>
          <cell r="E100">
            <v>642264</v>
          </cell>
          <cell r="F100">
            <v>285232</v>
          </cell>
          <cell r="G100">
            <v>4519096</v>
          </cell>
          <cell r="H100">
            <v>4162064</v>
          </cell>
          <cell r="J100">
            <v>4851978</v>
          </cell>
        </row>
        <row r="101">
          <cell r="A101" t="str">
            <v>březen</v>
          </cell>
          <cell r="B101">
            <v>3109390</v>
          </cell>
          <cell r="C101">
            <v>934604</v>
          </cell>
          <cell r="D101">
            <v>968010</v>
          </cell>
          <cell r="E101">
            <v>676092</v>
          </cell>
          <cell r="F101">
            <v>284117</v>
          </cell>
          <cell r="G101">
            <v>4720086</v>
          </cell>
          <cell r="H101">
            <v>4328111</v>
          </cell>
          <cell r="J101">
            <v>5012004</v>
          </cell>
        </row>
        <row r="102">
          <cell r="A102" t="str">
            <v>duben</v>
          </cell>
          <cell r="B102">
            <v>3055484</v>
          </cell>
          <cell r="C102">
            <v>939918</v>
          </cell>
          <cell r="D102">
            <v>966957</v>
          </cell>
          <cell r="E102">
            <v>728877</v>
          </cell>
          <cell r="F102">
            <v>284324</v>
          </cell>
          <cell r="G102">
            <v>4724279</v>
          </cell>
          <cell r="H102">
            <v>4279726</v>
          </cell>
          <cell r="J102">
            <v>4962359</v>
          </cell>
        </row>
        <row r="103">
          <cell r="A103" t="str">
            <v>květen</v>
          </cell>
          <cell r="B103">
            <v>3057249</v>
          </cell>
          <cell r="C103">
            <v>952971</v>
          </cell>
          <cell r="D103">
            <v>965774</v>
          </cell>
          <cell r="E103">
            <v>744988</v>
          </cell>
          <cell r="F103">
            <v>284149</v>
          </cell>
          <cell r="G103">
            <v>4755208</v>
          </cell>
          <cell r="H103">
            <v>4294369</v>
          </cell>
          <cell r="J103">
            <v>4975994</v>
          </cell>
        </row>
        <row r="104">
          <cell r="A104" t="str">
            <v>červen</v>
          </cell>
          <cell r="B104">
            <v>3082386</v>
          </cell>
          <cell r="C104">
            <v>959292</v>
          </cell>
          <cell r="D104">
            <v>962814</v>
          </cell>
          <cell r="E104">
            <v>750591</v>
          </cell>
          <cell r="F104">
            <v>281856</v>
          </cell>
          <cell r="G104">
            <v>4792269</v>
          </cell>
          <cell r="H104">
            <v>4323534</v>
          </cell>
          <cell r="J104">
            <v>5004492</v>
          </cell>
        </row>
        <row r="105">
          <cell r="A105" t="str">
            <v>červenec</v>
          </cell>
          <cell r="B105">
            <v>3106374</v>
          </cell>
          <cell r="C105">
            <v>954158</v>
          </cell>
          <cell r="D105">
            <v>961029</v>
          </cell>
          <cell r="E105">
            <v>755318</v>
          </cell>
          <cell r="F105">
            <v>277934</v>
          </cell>
          <cell r="G105">
            <v>4815850</v>
          </cell>
          <cell r="H105">
            <v>4338466</v>
          </cell>
          <cell r="J105">
            <v>5021561</v>
          </cell>
        </row>
        <row r="106">
          <cell r="A106" t="str">
            <v>srpen</v>
          </cell>
          <cell r="B106">
            <v>3072445</v>
          </cell>
          <cell r="C106">
            <v>954686</v>
          </cell>
          <cell r="D106">
            <v>960078</v>
          </cell>
          <cell r="E106">
            <v>757087</v>
          </cell>
          <cell r="F106">
            <v>274972</v>
          </cell>
          <cell r="G106">
            <v>4784218</v>
          </cell>
          <cell r="H106">
            <v>4302103</v>
          </cell>
          <cell r="J106">
            <v>4987209</v>
          </cell>
        </row>
        <row r="107">
          <cell r="A107" t="str">
            <v>září</v>
          </cell>
          <cell r="B107">
            <v>3082148</v>
          </cell>
          <cell r="C107">
            <v>951542</v>
          </cell>
          <cell r="D107">
            <v>959283</v>
          </cell>
          <cell r="E107">
            <v>758861</v>
          </cell>
          <cell r="F107">
            <v>274038</v>
          </cell>
          <cell r="G107">
            <v>4792551</v>
          </cell>
          <cell r="H107">
            <v>4307728</v>
          </cell>
          <cell r="J107">
            <v>4992973</v>
          </cell>
        </row>
        <row r="108">
          <cell r="A108" t="str">
            <v>říjen</v>
          </cell>
          <cell r="B108">
            <v>3098595</v>
          </cell>
          <cell r="C108">
            <v>960582</v>
          </cell>
          <cell r="D108">
            <v>957676</v>
          </cell>
          <cell r="E108">
            <v>759325</v>
          </cell>
          <cell r="F108">
            <v>272853</v>
          </cell>
          <cell r="G108">
            <v>4818502</v>
          </cell>
          <cell r="H108">
            <v>4332030</v>
          </cell>
          <cell r="J108">
            <v>5016853</v>
          </cell>
        </row>
        <row r="109">
          <cell r="A109" t="str">
            <v>listopad</v>
          </cell>
          <cell r="B109">
            <v>3144108</v>
          </cell>
          <cell r="C109">
            <v>970066</v>
          </cell>
          <cell r="D109">
            <v>952801</v>
          </cell>
          <cell r="E109">
            <v>756293</v>
          </cell>
          <cell r="F109">
            <v>270913</v>
          </cell>
          <cell r="G109">
            <v>0</v>
          </cell>
          <cell r="H109">
            <v>0</v>
          </cell>
          <cell r="J109">
            <v>0</v>
          </cell>
        </row>
        <row r="110">
          <cell r="A110" t="str">
            <v>prosinec</v>
          </cell>
          <cell r="B110">
            <v>3125092</v>
          </cell>
          <cell r="C110">
            <v>966150</v>
          </cell>
          <cell r="D110">
            <v>945508</v>
          </cell>
          <cell r="E110">
            <v>750307</v>
          </cell>
          <cell r="F110">
            <v>267524</v>
          </cell>
          <cell r="G110">
            <v>0</v>
          </cell>
          <cell r="H110">
            <v>0</v>
          </cell>
          <cell r="J110">
            <v>0</v>
          </cell>
        </row>
        <row r="111">
          <cell r="A111">
            <v>2005</v>
          </cell>
        </row>
        <row r="112">
          <cell r="A112" t="str">
            <v>Zdroj: Účetní zprávy ČSSZ</v>
          </cell>
          <cell r="B112">
            <v>3145896</v>
          </cell>
          <cell r="C112">
            <v>920541</v>
          </cell>
          <cell r="D112">
            <v>928308</v>
          </cell>
          <cell r="E112">
            <v>748778</v>
          </cell>
          <cell r="F112">
            <v>261297</v>
          </cell>
          <cell r="G112">
            <v>4815215</v>
          </cell>
          <cell r="H112">
            <v>4327734</v>
          </cell>
          <cell r="J112">
            <v>4994745</v>
          </cell>
        </row>
        <row r="113">
          <cell r="A113" t="str">
            <v>*) podle počtu OSVČ povinných platit zálohy na DP</v>
          </cell>
          <cell r="B113">
            <v>2979492</v>
          </cell>
          <cell r="C113">
            <v>918914</v>
          </cell>
          <cell r="D113">
            <v>923856</v>
          </cell>
          <cell r="E113">
            <v>742681</v>
          </cell>
          <cell r="F113">
            <v>259126</v>
          </cell>
          <cell r="G113">
            <v>4641087</v>
          </cell>
          <cell r="H113">
            <v>4157532</v>
          </cell>
          <cell r="J113">
            <v>4822262</v>
          </cell>
        </row>
        <row r="114">
          <cell r="A114" t="str">
            <v>**) podle počtu OSVČ vykonávajících činnost</v>
          </cell>
          <cell r="B114">
            <v>3192063</v>
          </cell>
          <cell r="C114">
            <v>943933</v>
          </cell>
          <cell r="D114">
            <v>920467</v>
          </cell>
          <cell r="E114">
            <v>738786</v>
          </cell>
          <cell r="F114">
            <v>257351</v>
          </cell>
          <cell r="G114">
            <v>4874782</v>
          </cell>
          <cell r="H114">
            <v>4393347</v>
          </cell>
          <cell r="J114">
            <v>5056463</v>
          </cell>
        </row>
        <row r="115">
          <cell r="A115" t="str">
            <v>duben</v>
          </cell>
          <cell r="B115">
            <v>3107776</v>
          </cell>
          <cell r="C115">
            <v>954767</v>
          </cell>
          <cell r="D115">
            <v>921385</v>
          </cell>
          <cell r="E115">
            <v>738893</v>
          </cell>
          <cell r="F115">
            <v>256339</v>
          </cell>
          <cell r="G115">
            <v>4801436</v>
          </cell>
          <cell r="H115">
            <v>4318882</v>
          </cell>
          <cell r="J115">
            <v>4983928</v>
          </cell>
        </row>
        <row r="116">
          <cell r="A116" t="str">
            <v>květen</v>
          </cell>
          <cell r="G116">
            <v>0</v>
          </cell>
          <cell r="H116">
            <v>0</v>
          </cell>
          <cell r="J116">
            <v>0</v>
          </cell>
        </row>
        <row r="117">
          <cell r="A117" t="str">
            <v>červen</v>
          </cell>
          <cell r="G117">
            <v>0</v>
          </cell>
          <cell r="H117">
            <v>0</v>
          </cell>
          <cell r="J117">
            <v>0</v>
          </cell>
        </row>
        <row r="118">
          <cell r="A118" t="str">
            <v>červenec</v>
          </cell>
          <cell r="G118">
            <v>0</v>
          </cell>
          <cell r="H118">
            <v>0</v>
          </cell>
          <cell r="J118">
            <v>0</v>
          </cell>
        </row>
        <row r="119">
          <cell r="A119" t="str">
            <v>srpen</v>
          </cell>
          <cell r="G119">
            <v>0</v>
          </cell>
          <cell r="H119">
            <v>0</v>
          </cell>
          <cell r="J119">
            <v>0</v>
          </cell>
        </row>
        <row r="120">
          <cell r="A120" t="str">
            <v>září</v>
          </cell>
          <cell r="G120">
            <v>0</v>
          </cell>
          <cell r="H120">
            <v>0</v>
          </cell>
          <cell r="J120">
            <v>0</v>
          </cell>
        </row>
        <row r="121">
          <cell r="A121" t="str">
            <v>říjen</v>
          </cell>
          <cell r="G121">
            <v>0</v>
          </cell>
          <cell r="H121">
            <v>0</v>
          </cell>
          <cell r="J121">
            <v>0</v>
          </cell>
        </row>
        <row r="122">
          <cell r="A122" t="str">
            <v>listopad</v>
          </cell>
          <cell r="G122">
            <v>0</v>
          </cell>
          <cell r="H122">
            <v>0</v>
          </cell>
          <cell r="J122">
            <v>0</v>
          </cell>
        </row>
        <row r="123">
          <cell r="A123" t="str">
            <v>prosinec</v>
          </cell>
          <cell r="G123">
            <v>0</v>
          </cell>
          <cell r="H123">
            <v>0</v>
          </cell>
          <cell r="J123">
            <v>0</v>
          </cell>
        </row>
        <row r="125">
          <cell r="A125" t="str">
            <v>Zdroj: Účetní zprávy ČSSZ</v>
          </cell>
        </row>
        <row r="126">
          <cell r="A126" t="str">
            <v>*) podle počtu OSVČ povinných platit zálohy na DP</v>
          </cell>
        </row>
        <row r="127">
          <cell r="A127" t="str">
            <v>**) podle počtu OSVČ vykonávajících činnost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poj_M"/>
      <sheetName val="poj_R"/>
      <sheetName val="poj_Rc"/>
      <sheetName val="poj_R_vyv"/>
      <sheetName val="poj_Rc_vyv"/>
      <sheetName val="Npoj_prehl"/>
      <sheetName val="Dpoj_preh"/>
      <sheetName val="Pojistenci_CSSZ"/>
    </sheetNames>
    <definedNames>
      <definedName name="POJ_M" refersTo="='poj_M'!$A$1:$J$65536"/>
    </definedNames>
    <sheetDataSet>
      <sheetData sheetId="0"/>
      <sheetData sheetId="1">
        <row r="2">
          <cell r="A2" t="str">
            <v>Počet pojištěnců v jednotlivých měsících</v>
          </cell>
        </row>
        <row r="4">
          <cell r="B4" t="str">
            <v>Velké</v>
          </cell>
          <cell r="C4" t="str">
            <v>Malé</v>
          </cell>
          <cell r="D4" t="str">
            <v>OSVČ</v>
          </cell>
          <cell r="E4" t="str">
            <v>OSVČ</v>
          </cell>
          <cell r="F4" t="str">
            <v>OSVČ</v>
          </cell>
          <cell r="G4" t="str">
            <v>Celkem</v>
          </cell>
          <cell r="H4" t="str">
            <v xml:space="preserve">Celkem </v>
          </cell>
          <cell r="J4" t="str">
            <v>Celkem</v>
          </cell>
        </row>
        <row r="5">
          <cell r="A5" t="str">
            <v>Měsíc</v>
          </cell>
          <cell r="B5" t="str">
            <v>organizace</v>
          </cell>
          <cell r="C5" t="str">
            <v>organizace</v>
          </cell>
          <cell r="D5" t="str">
            <v>vykonávající</v>
          </cell>
          <cell r="E5" t="str">
            <v>povin. platit</v>
          </cell>
          <cell r="F5" t="str">
            <v>účastni na</v>
          </cell>
          <cell r="G5" t="str">
            <v>důchodově</v>
          </cell>
          <cell r="H5" t="str">
            <v>nemocensky</v>
          </cell>
          <cell r="J5" t="str">
            <v>důchodově</v>
          </cell>
        </row>
        <row r="6">
          <cell r="B6" t="str">
            <v>VO</v>
          </cell>
          <cell r="C6" t="str">
            <v>MO</v>
          </cell>
          <cell r="D6" t="str">
            <v>činnost</v>
          </cell>
          <cell r="E6" t="str">
            <v>zál. na DP</v>
          </cell>
          <cell r="F6" t="str">
            <v>nem. poj.</v>
          </cell>
          <cell r="G6" t="str">
            <v>pojištění *)</v>
          </cell>
          <cell r="H6" t="str">
            <v>pojištění</v>
          </cell>
          <cell r="J6" t="str">
            <v>pojištění **)</v>
          </cell>
        </row>
        <row r="7">
          <cell r="A7">
            <v>1997</v>
          </cell>
        </row>
        <row r="8">
          <cell r="A8" t="str">
            <v>leden</v>
          </cell>
          <cell r="B8">
            <v>3792630</v>
          </cell>
          <cell r="C8">
            <v>892218</v>
          </cell>
          <cell r="D8">
            <v>724274</v>
          </cell>
          <cell r="E8">
            <v>557695</v>
          </cell>
          <cell r="F8">
            <v>344312</v>
          </cell>
          <cell r="G8">
            <v>5242543</v>
          </cell>
          <cell r="H8">
            <v>5029160</v>
          </cell>
          <cell r="J8">
            <v>5409122</v>
          </cell>
        </row>
        <row r="9">
          <cell r="A9" t="str">
            <v>únor</v>
          </cell>
          <cell r="B9">
            <v>3634295</v>
          </cell>
          <cell r="C9">
            <v>876571</v>
          </cell>
          <cell r="D9">
            <v>732305</v>
          </cell>
          <cell r="E9">
            <v>578075</v>
          </cell>
          <cell r="F9">
            <v>355117</v>
          </cell>
          <cell r="G9">
            <v>5088941</v>
          </cell>
          <cell r="H9">
            <v>4865983</v>
          </cell>
          <cell r="J9">
            <v>5243171</v>
          </cell>
        </row>
        <row r="10">
          <cell r="A10" t="str">
            <v>březen</v>
          </cell>
          <cell r="B10">
            <v>3534340</v>
          </cell>
          <cell r="C10">
            <v>875412</v>
          </cell>
          <cell r="D10">
            <v>747099</v>
          </cell>
          <cell r="E10">
            <v>572964</v>
          </cell>
          <cell r="F10">
            <v>348522</v>
          </cell>
          <cell r="G10">
            <v>4982716</v>
          </cell>
          <cell r="H10">
            <v>4758274</v>
          </cell>
          <cell r="J10">
            <v>5156851</v>
          </cell>
        </row>
        <row r="11">
          <cell r="A11" t="str">
            <v>duben</v>
          </cell>
          <cell r="B11">
            <v>3683772</v>
          </cell>
          <cell r="C11">
            <v>905023</v>
          </cell>
          <cell r="D11">
            <v>767552</v>
          </cell>
          <cell r="E11">
            <v>574778</v>
          </cell>
          <cell r="F11">
            <v>344391</v>
          </cell>
          <cell r="G11">
            <v>5163573</v>
          </cell>
          <cell r="H11">
            <v>4933186</v>
          </cell>
          <cell r="J11">
            <v>5356347</v>
          </cell>
        </row>
        <row r="12">
          <cell r="A12" t="str">
            <v>květen</v>
          </cell>
          <cell r="B12">
            <v>3481582</v>
          </cell>
          <cell r="C12">
            <v>900606</v>
          </cell>
          <cell r="D12">
            <v>773922</v>
          </cell>
          <cell r="E12">
            <v>582547</v>
          </cell>
          <cell r="F12">
            <v>346409</v>
          </cell>
          <cell r="G12">
            <v>4964735</v>
          </cell>
          <cell r="H12">
            <v>4728597</v>
          </cell>
          <cell r="J12">
            <v>5156110</v>
          </cell>
        </row>
        <row r="13">
          <cell r="A13" t="str">
            <v>červen</v>
          </cell>
          <cell r="B13">
            <v>3573622</v>
          </cell>
          <cell r="C13">
            <v>904924</v>
          </cell>
          <cell r="D13">
            <v>777885</v>
          </cell>
          <cell r="E13">
            <v>587861</v>
          </cell>
          <cell r="F13">
            <v>346829</v>
          </cell>
          <cell r="G13">
            <v>5066407</v>
          </cell>
          <cell r="H13">
            <v>4825375</v>
          </cell>
          <cell r="J13">
            <v>5256431</v>
          </cell>
        </row>
        <row r="14">
          <cell r="A14" t="str">
            <v>červenec</v>
          </cell>
          <cell r="B14">
            <v>3620360</v>
          </cell>
          <cell r="C14">
            <v>868983</v>
          </cell>
          <cell r="D14">
            <v>782483</v>
          </cell>
          <cell r="E14">
            <v>592083</v>
          </cell>
          <cell r="F14">
            <v>344985</v>
          </cell>
          <cell r="G14">
            <v>5081426</v>
          </cell>
          <cell r="H14">
            <v>4834328</v>
          </cell>
          <cell r="J14">
            <v>5271826</v>
          </cell>
        </row>
        <row r="15">
          <cell r="A15" t="str">
            <v>srpen</v>
          </cell>
          <cell r="B15">
            <v>3404395</v>
          </cell>
          <cell r="C15">
            <v>877106</v>
          </cell>
          <cell r="D15">
            <v>787476</v>
          </cell>
          <cell r="E15">
            <v>593098</v>
          </cell>
          <cell r="F15">
            <v>343834</v>
          </cell>
          <cell r="G15">
            <v>4874599</v>
          </cell>
          <cell r="H15">
            <v>4625335</v>
          </cell>
          <cell r="J15">
            <v>5068977</v>
          </cell>
        </row>
        <row r="16">
          <cell r="A16" t="str">
            <v>září</v>
          </cell>
          <cell r="B16">
            <v>3540862</v>
          </cell>
          <cell r="C16">
            <v>902264</v>
          </cell>
          <cell r="D16">
            <v>793341</v>
          </cell>
          <cell r="E16">
            <v>600265</v>
          </cell>
          <cell r="F16">
            <v>344002</v>
          </cell>
          <cell r="G16">
            <v>5043391</v>
          </cell>
          <cell r="H16">
            <v>4787128</v>
          </cell>
          <cell r="J16">
            <v>5236467</v>
          </cell>
        </row>
        <row r="17">
          <cell r="A17" t="str">
            <v>říjen</v>
          </cell>
          <cell r="B17">
            <v>3575930</v>
          </cell>
          <cell r="C17">
            <v>915221</v>
          </cell>
          <cell r="D17">
            <v>798356</v>
          </cell>
          <cell r="E17">
            <v>603624</v>
          </cell>
          <cell r="F17">
            <v>340106</v>
          </cell>
          <cell r="G17">
            <v>5094775</v>
          </cell>
          <cell r="H17">
            <v>4831257</v>
          </cell>
          <cell r="J17">
            <v>5289507</v>
          </cell>
        </row>
        <row r="18">
          <cell r="A18" t="str">
            <v>listopad</v>
          </cell>
          <cell r="B18">
            <v>3446422</v>
          </cell>
          <cell r="C18">
            <v>925091</v>
          </cell>
          <cell r="D18">
            <v>802815</v>
          </cell>
          <cell r="E18">
            <v>605174</v>
          </cell>
          <cell r="F18">
            <v>339189</v>
          </cell>
          <cell r="G18">
            <v>4976687</v>
          </cell>
          <cell r="H18">
            <v>4710702</v>
          </cell>
          <cell r="J18">
            <v>5174328</v>
          </cell>
        </row>
        <row r="19">
          <cell r="A19" t="str">
            <v>prosinec</v>
          </cell>
          <cell r="B19">
            <v>3468469</v>
          </cell>
          <cell r="C19">
            <v>887761</v>
          </cell>
          <cell r="D19">
            <v>805103</v>
          </cell>
          <cell r="E19">
            <v>587879</v>
          </cell>
          <cell r="F19">
            <v>330720</v>
          </cell>
          <cell r="G19">
            <v>4944109</v>
          </cell>
          <cell r="H19">
            <v>4686950</v>
          </cell>
          <cell r="J19">
            <v>5161333</v>
          </cell>
        </row>
        <row r="20">
          <cell r="A20">
            <v>1998</v>
          </cell>
        </row>
        <row r="21">
          <cell r="A21" t="str">
            <v>leden</v>
          </cell>
          <cell r="B21">
            <v>3509529</v>
          </cell>
          <cell r="C21">
            <v>914509</v>
          </cell>
          <cell r="D21">
            <v>807190</v>
          </cell>
          <cell r="E21">
            <v>604140</v>
          </cell>
          <cell r="F21">
            <v>337914</v>
          </cell>
          <cell r="G21">
            <v>5028178</v>
          </cell>
          <cell r="H21">
            <v>4761952</v>
          </cell>
          <cell r="J21">
            <v>5231228</v>
          </cell>
        </row>
        <row r="22">
          <cell r="A22" t="str">
            <v>únor</v>
          </cell>
          <cell r="B22">
            <v>3336232</v>
          </cell>
          <cell r="C22">
            <v>939270</v>
          </cell>
          <cell r="D22">
            <v>812505</v>
          </cell>
          <cell r="E22">
            <v>602521</v>
          </cell>
          <cell r="F22">
            <v>337517</v>
          </cell>
          <cell r="G22">
            <v>4878023</v>
          </cell>
          <cell r="H22">
            <v>4613019</v>
          </cell>
          <cell r="J22">
            <v>5088007</v>
          </cell>
        </row>
        <row r="23">
          <cell r="A23" t="str">
            <v>březen</v>
          </cell>
          <cell r="B23">
            <v>3370356</v>
          </cell>
          <cell r="C23">
            <v>945544</v>
          </cell>
          <cell r="D23">
            <v>821963</v>
          </cell>
          <cell r="E23">
            <v>594043</v>
          </cell>
          <cell r="F23">
            <v>332242</v>
          </cell>
          <cell r="G23">
            <v>4909943</v>
          </cell>
          <cell r="H23">
            <v>4648142</v>
          </cell>
          <cell r="J23">
            <v>5137863</v>
          </cell>
        </row>
        <row r="24">
          <cell r="A24" t="str">
            <v>duben</v>
          </cell>
          <cell r="B24">
            <v>3380879</v>
          </cell>
          <cell r="C24">
            <v>916450</v>
          </cell>
          <cell r="D24">
            <v>834884</v>
          </cell>
          <cell r="E24">
            <v>589457</v>
          </cell>
          <cell r="F24">
            <v>330445</v>
          </cell>
          <cell r="G24">
            <v>4886786</v>
          </cell>
          <cell r="H24">
            <v>4627774</v>
          </cell>
          <cell r="J24">
            <v>5132213</v>
          </cell>
        </row>
        <row r="25">
          <cell r="A25" t="str">
            <v>květen</v>
          </cell>
          <cell r="B25">
            <v>3411308</v>
          </cell>
          <cell r="C25">
            <v>897060</v>
          </cell>
          <cell r="D25">
            <v>842486</v>
          </cell>
          <cell r="E25">
            <v>596358</v>
          </cell>
          <cell r="F25">
            <v>332448</v>
          </cell>
          <cell r="G25">
            <v>4904726</v>
          </cell>
          <cell r="H25">
            <v>4640816</v>
          </cell>
          <cell r="J25">
            <v>5150854</v>
          </cell>
        </row>
        <row r="26">
          <cell r="A26" t="str">
            <v>červen</v>
          </cell>
          <cell r="B26">
            <v>3390737</v>
          </cell>
          <cell r="C26">
            <v>908944</v>
          </cell>
          <cell r="D26">
            <v>845260</v>
          </cell>
          <cell r="E26">
            <v>600169</v>
          </cell>
          <cell r="F26">
            <v>332372</v>
          </cell>
          <cell r="G26">
            <v>4899850</v>
          </cell>
          <cell r="H26">
            <v>4632053</v>
          </cell>
          <cell r="J26">
            <v>5144941</v>
          </cell>
        </row>
        <row r="27">
          <cell r="A27" t="str">
            <v>červenec</v>
          </cell>
          <cell r="B27">
            <v>3430058</v>
          </cell>
          <cell r="C27">
            <v>905043</v>
          </cell>
          <cell r="D27">
            <v>849687</v>
          </cell>
          <cell r="E27">
            <v>602944</v>
          </cell>
          <cell r="F27">
            <v>331478</v>
          </cell>
          <cell r="G27">
            <v>4938045</v>
          </cell>
          <cell r="H27">
            <v>4666579</v>
          </cell>
          <cell r="J27">
            <v>5184788</v>
          </cell>
        </row>
        <row r="28">
          <cell r="A28" t="str">
            <v>srpen</v>
          </cell>
          <cell r="B28">
            <v>3210012</v>
          </cell>
          <cell r="C28">
            <v>903927</v>
          </cell>
          <cell r="D28">
            <v>852660</v>
          </cell>
          <cell r="E28">
            <v>605684</v>
          </cell>
          <cell r="F28">
            <v>330361</v>
          </cell>
          <cell r="G28">
            <v>4719623</v>
          </cell>
          <cell r="H28">
            <v>4444300</v>
          </cell>
          <cell r="J28">
            <v>4966599</v>
          </cell>
        </row>
        <row r="29">
          <cell r="A29" t="str">
            <v>září</v>
          </cell>
          <cell r="B29">
            <v>3430654</v>
          </cell>
          <cell r="C29">
            <v>912142</v>
          </cell>
          <cell r="D29">
            <v>856868</v>
          </cell>
          <cell r="E29">
            <v>608941</v>
          </cell>
          <cell r="F29">
            <v>330435</v>
          </cell>
          <cell r="G29">
            <v>4951737</v>
          </cell>
          <cell r="H29">
            <v>4673231</v>
          </cell>
          <cell r="J29">
            <v>5199664</v>
          </cell>
        </row>
        <row r="30">
          <cell r="A30" t="str">
            <v>říjen</v>
          </cell>
          <cell r="B30">
            <v>3349407</v>
          </cell>
          <cell r="C30">
            <v>913987</v>
          </cell>
          <cell r="D30">
            <v>861206</v>
          </cell>
          <cell r="E30">
            <v>611341</v>
          </cell>
          <cell r="F30">
            <v>330920</v>
          </cell>
          <cell r="G30">
            <v>4874735</v>
          </cell>
          <cell r="H30">
            <v>4594314</v>
          </cell>
          <cell r="J30">
            <v>5124600</v>
          </cell>
        </row>
        <row r="31">
          <cell r="A31" t="str">
            <v>listopad</v>
          </cell>
          <cell r="B31">
            <v>3318683</v>
          </cell>
          <cell r="C31">
            <v>866103</v>
          </cell>
          <cell r="D31">
            <v>864636</v>
          </cell>
          <cell r="E31">
            <v>612523</v>
          </cell>
          <cell r="F31">
            <v>329600</v>
          </cell>
          <cell r="G31">
            <v>4797309</v>
          </cell>
          <cell r="H31">
            <v>4514386</v>
          </cell>
          <cell r="J31">
            <v>5049422</v>
          </cell>
        </row>
        <row r="32">
          <cell r="A32" t="str">
            <v>prosinec</v>
          </cell>
          <cell r="B32">
            <v>3403814</v>
          </cell>
          <cell r="C32">
            <v>909648</v>
          </cell>
          <cell r="D32">
            <v>865637</v>
          </cell>
          <cell r="E32">
            <v>611226</v>
          </cell>
          <cell r="F32">
            <v>327285</v>
          </cell>
          <cell r="G32">
            <v>4924688</v>
          </cell>
          <cell r="H32">
            <v>4640747</v>
          </cell>
          <cell r="J32">
            <v>5179099</v>
          </cell>
        </row>
        <row r="33">
          <cell r="A33">
            <v>1999</v>
          </cell>
        </row>
        <row r="34">
          <cell r="A34" t="str">
            <v>leden</v>
          </cell>
          <cell r="B34">
            <v>3235920</v>
          </cell>
          <cell r="C34">
            <v>926666</v>
          </cell>
          <cell r="D34">
            <v>865154</v>
          </cell>
          <cell r="E34">
            <v>608565</v>
          </cell>
          <cell r="F34">
            <v>325843</v>
          </cell>
          <cell r="G34">
            <v>4771151</v>
          </cell>
          <cell r="H34">
            <v>4488429</v>
          </cell>
          <cell r="J34">
            <v>5027740</v>
          </cell>
        </row>
        <row r="35">
          <cell r="A35" t="str">
            <v>únor</v>
          </cell>
          <cell r="B35">
            <v>3198466</v>
          </cell>
          <cell r="C35">
            <v>893433</v>
          </cell>
          <cell r="D35">
            <v>867282</v>
          </cell>
          <cell r="E35">
            <v>606062</v>
          </cell>
          <cell r="F35">
            <v>325139</v>
          </cell>
          <cell r="G35">
            <v>4697961</v>
          </cell>
          <cell r="H35">
            <v>4417038</v>
          </cell>
          <cell r="J35">
            <v>4959181</v>
          </cell>
        </row>
        <row r="36">
          <cell r="A36" t="str">
            <v>březen</v>
          </cell>
          <cell r="B36">
            <v>3387952</v>
          </cell>
          <cell r="C36">
            <v>885075</v>
          </cell>
          <cell r="D36">
            <v>872803</v>
          </cell>
          <cell r="E36">
            <v>597985</v>
          </cell>
          <cell r="F36">
            <v>320196</v>
          </cell>
          <cell r="G36">
            <v>4871012</v>
          </cell>
          <cell r="H36">
            <v>4593223</v>
          </cell>
          <cell r="J36">
            <v>5145830</v>
          </cell>
        </row>
        <row r="37">
          <cell r="A37" t="str">
            <v>duben</v>
          </cell>
          <cell r="B37">
            <v>3276606</v>
          </cell>
          <cell r="C37">
            <v>882026</v>
          </cell>
          <cell r="D37">
            <v>882542</v>
          </cell>
          <cell r="E37">
            <v>595629</v>
          </cell>
          <cell r="F37">
            <v>319684</v>
          </cell>
          <cell r="G37">
            <v>4754261</v>
          </cell>
          <cell r="H37">
            <v>4478316</v>
          </cell>
          <cell r="J37">
            <v>5041174</v>
          </cell>
        </row>
        <row r="38">
          <cell r="A38" t="str">
            <v>květen</v>
          </cell>
          <cell r="B38">
            <v>3220481</v>
          </cell>
          <cell r="C38">
            <v>865603</v>
          </cell>
          <cell r="D38">
            <v>889954</v>
          </cell>
          <cell r="E38">
            <v>605115</v>
          </cell>
          <cell r="F38">
            <v>323808</v>
          </cell>
          <cell r="G38">
            <v>4691199</v>
          </cell>
          <cell r="H38">
            <v>4409892</v>
          </cell>
          <cell r="J38">
            <v>4976038</v>
          </cell>
        </row>
        <row r="39">
          <cell r="A39" t="str">
            <v>červen</v>
          </cell>
          <cell r="B39">
            <v>3267626</v>
          </cell>
          <cell r="C39">
            <v>880197</v>
          </cell>
          <cell r="D39">
            <v>892319</v>
          </cell>
          <cell r="E39">
            <v>609075</v>
          </cell>
          <cell r="F39">
            <v>323854</v>
          </cell>
          <cell r="G39">
            <v>4756898</v>
          </cell>
          <cell r="H39">
            <v>4471677</v>
          </cell>
          <cell r="J39">
            <v>5040142</v>
          </cell>
        </row>
        <row r="40">
          <cell r="A40" t="str">
            <v>červenec</v>
          </cell>
          <cell r="B40">
            <v>3277809</v>
          </cell>
          <cell r="C40">
            <v>869571</v>
          </cell>
          <cell r="D40">
            <v>895272</v>
          </cell>
          <cell r="E40">
            <v>611225</v>
          </cell>
          <cell r="F40">
            <v>322139</v>
          </cell>
          <cell r="G40">
            <v>4758605</v>
          </cell>
          <cell r="H40">
            <v>4469519</v>
          </cell>
          <cell r="J40">
            <v>5042652</v>
          </cell>
        </row>
        <row r="41">
          <cell r="A41" t="str">
            <v>srpen</v>
          </cell>
          <cell r="B41">
            <v>3151052</v>
          </cell>
          <cell r="C41">
            <v>875373</v>
          </cell>
          <cell r="D41">
            <v>899473</v>
          </cell>
          <cell r="E41">
            <v>614407</v>
          </cell>
          <cell r="F41">
            <v>320448</v>
          </cell>
          <cell r="G41">
            <v>4640832</v>
          </cell>
          <cell r="H41">
            <v>4346873</v>
          </cell>
          <cell r="J41">
            <v>4925898</v>
          </cell>
        </row>
        <row r="42">
          <cell r="A42" t="str">
            <v>září</v>
          </cell>
          <cell r="B42">
            <v>3175165</v>
          </cell>
          <cell r="C42">
            <v>869860</v>
          </cell>
          <cell r="D42">
            <v>903519</v>
          </cell>
          <cell r="E42">
            <v>617160</v>
          </cell>
          <cell r="F42">
            <v>320464</v>
          </cell>
          <cell r="G42">
            <v>4662185</v>
          </cell>
          <cell r="H42">
            <v>4365489</v>
          </cell>
          <cell r="J42">
            <v>4948544</v>
          </cell>
        </row>
        <row r="43">
          <cell r="A43" t="str">
            <v>říjen</v>
          </cell>
          <cell r="B43">
            <v>3188782</v>
          </cell>
          <cell r="C43">
            <v>875642</v>
          </cell>
          <cell r="D43">
            <v>907383</v>
          </cell>
          <cell r="E43">
            <v>619008</v>
          </cell>
          <cell r="F43">
            <v>320898</v>
          </cell>
          <cell r="G43">
            <v>4683432</v>
          </cell>
          <cell r="H43">
            <v>4385322</v>
          </cell>
          <cell r="J43">
            <v>4971807</v>
          </cell>
        </row>
        <row r="44">
          <cell r="A44" t="str">
            <v>listopad</v>
          </cell>
          <cell r="B44">
            <v>3207408</v>
          </cell>
          <cell r="C44">
            <v>888837</v>
          </cell>
          <cell r="D44">
            <v>909826</v>
          </cell>
          <cell r="E44">
            <v>619518</v>
          </cell>
          <cell r="F44">
            <v>320211</v>
          </cell>
          <cell r="G44">
            <v>4715763</v>
          </cell>
          <cell r="H44">
            <v>4416456</v>
          </cell>
          <cell r="J44">
            <v>5006071</v>
          </cell>
        </row>
        <row r="45">
          <cell r="A45" t="str">
            <v>prosinec</v>
          </cell>
          <cell r="B45">
            <v>3221533</v>
          </cell>
          <cell r="C45">
            <v>883857</v>
          </cell>
          <cell r="D45">
            <v>909604</v>
          </cell>
          <cell r="E45">
            <v>617508</v>
          </cell>
          <cell r="F45">
            <v>318080</v>
          </cell>
          <cell r="G45">
            <v>4722898</v>
          </cell>
          <cell r="H45">
            <v>4423470</v>
          </cell>
          <cell r="J45">
            <v>5014994</v>
          </cell>
        </row>
        <row r="46">
          <cell r="A46">
            <v>2000</v>
          </cell>
        </row>
        <row r="47">
          <cell r="A47" t="str">
            <v>leden</v>
          </cell>
          <cell r="B47">
            <v>3105851</v>
          </cell>
          <cell r="C47">
            <v>833585</v>
          </cell>
          <cell r="D47">
            <v>879466</v>
          </cell>
          <cell r="E47">
            <v>614578</v>
          </cell>
          <cell r="F47">
            <v>317173</v>
          </cell>
          <cell r="G47">
            <v>4554014</v>
          </cell>
          <cell r="H47">
            <v>4256609</v>
          </cell>
          <cell r="J47">
            <v>4818902</v>
          </cell>
        </row>
        <row r="48">
          <cell r="A48" t="str">
            <v>únor</v>
          </cell>
          <cell r="B48">
            <v>3099860</v>
          </cell>
          <cell r="C48">
            <v>848420</v>
          </cell>
          <cell r="D48">
            <v>911237</v>
          </cell>
          <cell r="E48">
            <v>612311</v>
          </cell>
          <cell r="F48">
            <v>316748</v>
          </cell>
          <cell r="G48">
            <v>4560591</v>
          </cell>
          <cell r="H48">
            <v>4265028</v>
          </cell>
          <cell r="J48">
            <v>4859517</v>
          </cell>
        </row>
        <row r="49">
          <cell r="A49" t="str">
            <v>březen</v>
          </cell>
          <cell r="B49">
            <v>3261372</v>
          </cell>
          <cell r="C49">
            <v>837806</v>
          </cell>
          <cell r="D49">
            <v>917800</v>
          </cell>
          <cell r="E49">
            <v>607140</v>
          </cell>
          <cell r="F49">
            <v>313301</v>
          </cell>
          <cell r="G49">
            <v>4706318</v>
          </cell>
          <cell r="H49">
            <v>4412479</v>
          </cell>
          <cell r="J49">
            <v>5016978</v>
          </cell>
        </row>
        <row r="50">
          <cell r="A50" t="str">
            <v>duben</v>
          </cell>
          <cell r="B50">
            <v>3106974</v>
          </cell>
          <cell r="C50">
            <v>799412</v>
          </cell>
          <cell r="D50">
            <v>927892</v>
          </cell>
          <cell r="E50">
            <v>606961</v>
          </cell>
          <cell r="F50">
            <v>313141</v>
          </cell>
          <cell r="G50">
            <v>4513347</v>
          </cell>
          <cell r="H50">
            <v>4219527</v>
          </cell>
          <cell r="J50">
            <v>4834278</v>
          </cell>
        </row>
        <row r="51">
          <cell r="A51" t="str">
            <v>květen</v>
          </cell>
          <cell r="B51">
            <v>3207665</v>
          </cell>
          <cell r="C51">
            <v>860936</v>
          </cell>
          <cell r="D51">
            <v>934722</v>
          </cell>
          <cell r="E51">
            <v>616252</v>
          </cell>
          <cell r="F51">
            <v>316240</v>
          </cell>
          <cell r="G51">
            <v>4684853</v>
          </cell>
          <cell r="H51">
            <v>4384841</v>
          </cell>
          <cell r="J51">
            <v>5003323</v>
          </cell>
        </row>
        <row r="52">
          <cell r="A52" t="str">
            <v>červen</v>
          </cell>
          <cell r="B52">
            <v>3166028</v>
          </cell>
          <cell r="C52">
            <v>849531</v>
          </cell>
          <cell r="D52">
            <v>936528</v>
          </cell>
          <cell r="E52">
            <v>619975</v>
          </cell>
          <cell r="F52">
            <v>316340</v>
          </cell>
          <cell r="G52">
            <v>4635534</v>
          </cell>
          <cell r="H52">
            <v>4331899</v>
          </cell>
          <cell r="J52">
            <v>4952087</v>
          </cell>
        </row>
        <row r="53">
          <cell r="A53" t="str">
            <v>červenec</v>
          </cell>
          <cell r="B53">
            <v>3133785</v>
          </cell>
          <cell r="C53">
            <v>841881</v>
          </cell>
          <cell r="D53">
            <v>938994</v>
          </cell>
          <cell r="E53">
            <v>622168</v>
          </cell>
          <cell r="F53">
            <v>314400</v>
          </cell>
          <cell r="G53">
            <v>4597834</v>
          </cell>
          <cell r="H53">
            <v>4290066</v>
          </cell>
          <cell r="J53">
            <v>4914660</v>
          </cell>
        </row>
        <row r="54">
          <cell r="A54" t="str">
            <v>srpen</v>
          </cell>
          <cell r="B54">
            <v>3184523</v>
          </cell>
          <cell r="C54">
            <v>862392</v>
          </cell>
          <cell r="D54">
            <v>941422</v>
          </cell>
          <cell r="E54">
            <v>624335</v>
          </cell>
          <cell r="F54">
            <v>312380</v>
          </cell>
          <cell r="G54">
            <v>4671250</v>
          </cell>
          <cell r="H54">
            <v>4359295</v>
          </cell>
          <cell r="J54">
            <v>4988337</v>
          </cell>
        </row>
        <row r="55">
          <cell r="A55" t="str">
            <v>září</v>
          </cell>
          <cell r="B55">
            <v>3135543</v>
          </cell>
          <cell r="C55">
            <v>848217</v>
          </cell>
          <cell r="D55">
            <v>944002</v>
          </cell>
          <cell r="E55">
            <v>626505</v>
          </cell>
          <cell r="F55">
            <v>312259</v>
          </cell>
          <cell r="G55">
            <v>4610265</v>
          </cell>
          <cell r="H55">
            <v>4296019</v>
          </cell>
          <cell r="J55">
            <v>4927762</v>
          </cell>
        </row>
        <row r="56">
          <cell r="A56" t="str">
            <v>říjen</v>
          </cell>
          <cell r="B56">
            <v>3257190</v>
          </cell>
          <cell r="C56">
            <v>864732</v>
          </cell>
          <cell r="D56">
            <v>946384</v>
          </cell>
          <cell r="E56">
            <v>627789</v>
          </cell>
          <cell r="F56">
            <v>311244</v>
          </cell>
          <cell r="G56">
            <v>4749711</v>
          </cell>
          <cell r="H56">
            <v>4433166</v>
          </cell>
          <cell r="J56">
            <v>5068306</v>
          </cell>
        </row>
        <row r="57">
          <cell r="A57" t="str">
            <v>listopad</v>
          </cell>
          <cell r="B57">
            <v>3179552</v>
          </cell>
          <cell r="C57">
            <v>867070</v>
          </cell>
          <cell r="D57">
            <v>948164</v>
          </cell>
          <cell r="E57">
            <v>627420</v>
          </cell>
          <cell r="F57">
            <v>310264</v>
          </cell>
          <cell r="G57">
            <v>4674042</v>
          </cell>
          <cell r="H57">
            <v>4356886</v>
          </cell>
          <cell r="J57">
            <v>4994786</v>
          </cell>
        </row>
        <row r="58">
          <cell r="A58" t="str">
            <v>prosinec</v>
          </cell>
          <cell r="B58">
            <v>3184160</v>
          </cell>
          <cell r="C58">
            <v>851142</v>
          </cell>
          <cell r="D58">
            <v>947844</v>
          </cell>
          <cell r="E58">
            <v>625672</v>
          </cell>
          <cell r="F58">
            <v>308499</v>
          </cell>
          <cell r="G58">
            <v>4660974</v>
          </cell>
          <cell r="H58">
            <v>4343801</v>
          </cell>
          <cell r="J58">
            <v>4983146</v>
          </cell>
        </row>
        <row r="59">
          <cell r="A59">
            <v>2001</v>
          </cell>
        </row>
        <row r="60">
          <cell r="A60" t="str">
            <v>leden</v>
          </cell>
          <cell r="B60">
            <v>3202157</v>
          </cell>
          <cell r="C60">
            <v>855256</v>
          </cell>
          <cell r="D60">
            <v>943506</v>
          </cell>
          <cell r="E60">
            <v>621363</v>
          </cell>
          <cell r="F60">
            <v>306374</v>
          </cell>
          <cell r="G60">
            <v>4678776</v>
          </cell>
          <cell r="H60">
            <v>4363787</v>
          </cell>
          <cell r="J60">
            <v>5000919</v>
          </cell>
        </row>
        <row r="61">
          <cell r="A61" t="str">
            <v>únor</v>
          </cell>
          <cell r="B61">
            <v>3057014</v>
          </cell>
          <cell r="C61">
            <v>863312</v>
          </cell>
          <cell r="D61">
            <v>944100</v>
          </cell>
          <cell r="E61">
            <v>619034</v>
          </cell>
          <cell r="F61">
            <v>305892</v>
          </cell>
          <cell r="G61">
            <v>4539360</v>
          </cell>
          <cell r="H61">
            <v>4226218</v>
          </cell>
          <cell r="J61">
            <v>4864426</v>
          </cell>
        </row>
        <row r="62">
          <cell r="A62" t="str">
            <v>březen</v>
          </cell>
          <cell r="B62">
            <v>3296980</v>
          </cell>
          <cell r="C62">
            <v>875153</v>
          </cell>
          <cell r="D62">
            <v>947625</v>
          </cell>
          <cell r="E62">
            <v>614218</v>
          </cell>
          <cell r="F62">
            <v>301941</v>
          </cell>
          <cell r="G62">
            <v>4786351</v>
          </cell>
          <cell r="H62">
            <v>4474074</v>
          </cell>
          <cell r="J62">
            <v>5119758</v>
          </cell>
        </row>
        <row r="63">
          <cell r="A63" t="str">
            <v>duben</v>
          </cell>
          <cell r="B63">
            <v>3210344</v>
          </cell>
          <cell r="C63">
            <v>875594</v>
          </cell>
          <cell r="D63">
            <v>955315</v>
          </cell>
          <cell r="E63">
            <v>618816</v>
          </cell>
          <cell r="F63">
            <v>303008</v>
          </cell>
          <cell r="G63">
            <v>4704754</v>
          </cell>
          <cell r="H63">
            <v>4388946</v>
          </cell>
          <cell r="J63">
            <v>5041253</v>
          </cell>
        </row>
        <row r="64">
          <cell r="A64" t="str">
            <v>květen</v>
          </cell>
          <cell r="B64">
            <v>3242451</v>
          </cell>
          <cell r="C64">
            <v>887790</v>
          </cell>
          <cell r="D64">
            <v>959612</v>
          </cell>
          <cell r="E64">
            <v>627076</v>
          </cell>
          <cell r="F64">
            <v>306354</v>
          </cell>
          <cell r="G64">
            <v>4757317</v>
          </cell>
          <cell r="H64">
            <v>4436595</v>
          </cell>
          <cell r="J64">
            <v>5089853</v>
          </cell>
        </row>
        <row r="65">
          <cell r="A65" t="str">
            <v>červen</v>
          </cell>
          <cell r="B65">
            <v>3153294</v>
          </cell>
          <cell r="C65">
            <v>904900</v>
          </cell>
          <cell r="D65">
            <v>960056</v>
          </cell>
          <cell r="E65">
            <v>630125</v>
          </cell>
          <cell r="F65">
            <v>306185</v>
          </cell>
          <cell r="G65">
            <v>4688319</v>
          </cell>
          <cell r="H65">
            <v>4364379</v>
          </cell>
          <cell r="J65">
            <v>5018250</v>
          </cell>
        </row>
        <row r="66">
          <cell r="A66" t="str">
            <v>červenec</v>
          </cell>
          <cell r="B66">
            <v>3166138</v>
          </cell>
          <cell r="C66">
            <v>896522</v>
          </cell>
          <cell r="D66">
            <v>961481</v>
          </cell>
          <cell r="E66">
            <v>632074</v>
          </cell>
          <cell r="F66">
            <v>304401</v>
          </cell>
          <cell r="G66">
            <v>4694734</v>
          </cell>
          <cell r="H66">
            <v>4367061</v>
          </cell>
          <cell r="J66">
            <v>5024141</v>
          </cell>
        </row>
        <row r="67">
          <cell r="A67" t="str">
            <v>srpen</v>
          </cell>
          <cell r="B67">
            <v>3152586</v>
          </cell>
          <cell r="C67">
            <v>894555</v>
          </cell>
          <cell r="D67">
            <v>963421</v>
          </cell>
          <cell r="E67">
            <v>633880</v>
          </cell>
          <cell r="F67">
            <v>303233</v>
          </cell>
          <cell r="G67">
            <v>4681021</v>
          </cell>
          <cell r="H67">
            <v>4350374</v>
          </cell>
          <cell r="J67">
            <v>5010562</v>
          </cell>
        </row>
        <row r="68">
          <cell r="A68" t="str">
            <v>září</v>
          </cell>
          <cell r="B68">
            <v>3169406</v>
          </cell>
          <cell r="C68">
            <v>892552</v>
          </cell>
          <cell r="D68">
            <v>965535</v>
          </cell>
          <cell r="E68">
            <v>635429</v>
          </cell>
          <cell r="F68">
            <v>302912</v>
          </cell>
          <cell r="G68">
            <v>4697387</v>
          </cell>
          <cell r="H68">
            <v>4364870</v>
          </cell>
          <cell r="J68">
            <v>5027493</v>
          </cell>
        </row>
        <row r="69">
          <cell r="A69" t="str">
            <v>říjen</v>
          </cell>
          <cell r="B69">
            <v>3295944</v>
          </cell>
          <cell r="C69">
            <v>905870</v>
          </cell>
          <cell r="D69">
            <v>966970</v>
          </cell>
          <cell r="E69">
            <v>636089</v>
          </cell>
          <cell r="F69">
            <v>302334</v>
          </cell>
          <cell r="G69">
            <v>4837903</v>
          </cell>
          <cell r="H69">
            <v>4504148</v>
          </cell>
          <cell r="J69">
            <v>5168784</v>
          </cell>
        </row>
        <row r="70">
          <cell r="A70" t="str">
            <v>listopad</v>
          </cell>
          <cell r="B70">
            <v>3179412</v>
          </cell>
          <cell r="C70">
            <v>920096</v>
          </cell>
          <cell r="D70">
            <v>967295</v>
          </cell>
          <cell r="E70">
            <v>635613</v>
          </cell>
          <cell r="F70">
            <v>301385</v>
          </cell>
          <cell r="G70">
            <v>4735121</v>
          </cell>
          <cell r="H70">
            <v>4400893</v>
          </cell>
          <cell r="J70">
            <v>5066803</v>
          </cell>
        </row>
        <row r="71">
          <cell r="A71" t="str">
            <v>prosinec</v>
          </cell>
          <cell r="B71">
            <v>2999655</v>
          </cell>
          <cell r="C71">
            <v>895851</v>
          </cell>
          <cell r="D71">
            <v>964554</v>
          </cell>
          <cell r="E71">
            <v>632893</v>
          </cell>
          <cell r="F71">
            <v>299607</v>
          </cell>
          <cell r="G71">
            <v>4528399</v>
          </cell>
          <cell r="H71">
            <v>4195113</v>
          </cell>
          <cell r="J71">
            <v>4860060</v>
          </cell>
        </row>
        <row r="72">
          <cell r="A72">
            <v>2002</v>
          </cell>
        </row>
        <row r="73">
          <cell r="A73" t="str">
            <v>leden</v>
          </cell>
          <cell r="B73">
            <v>3318004</v>
          </cell>
          <cell r="C73">
            <v>894606</v>
          </cell>
          <cell r="D73">
            <v>958666</v>
          </cell>
          <cell r="E73">
            <v>627828</v>
          </cell>
          <cell r="F73">
            <v>297749</v>
          </cell>
          <cell r="G73">
            <v>4840438</v>
          </cell>
          <cell r="H73">
            <v>4510359</v>
          </cell>
          <cell r="J73">
            <v>5171276</v>
          </cell>
        </row>
        <row r="74">
          <cell r="A74" t="str">
            <v>únor</v>
          </cell>
          <cell r="B74">
            <v>3053550</v>
          </cell>
          <cell r="C74">
            <v>889480</v>
          </cell>
          <cell r="D74">
            <v>960110</v>
          </cell>
          <cell r="E74">
            <v>625965</v>
          </cell>
          <cell r="F74">
            <v>297770</v>
          </cell>
          <cell r="G74">
            <v>4568995</v>
          </cell>
          <cell r="H74">
            <v>4240800</v>
          </cell>
          <cell r="J74">
            <v>4903140</v>
          </cell>
        </row>
        <row r="75">
          <cell r="A75" t="str">
            <v>březen</v>
          </cell>
          <cell r="B75">
            <v>3192232</v>
          </cell>
          <cell r="C75">
            <v>900071</v>
          </cell>
          <cell r="D75">
            <v>964604</v>
          </cell>
          <cell r="E75">
            <v>624837</v>
          </cell>
          <cell r="F75">
            <v>295581</v>
          </cell>
          <cell r="G75">
            <v>4717140</v>
          </cell>
          <cell r="H75">
            <v>4387884</v>
          </cell>
          <cell r="J75">
            <v>5056907</v>
          </cell>
        </row>
        <row r="76">
          <cell r="A76" t="str">
            <v>duben</v>
          </cell>
          <cell r="B76">
            <v>3150008</v>
          </cell>
          <cell r="C76">
            <v>911125</v>
          </cell>
          <cell r="D76">
            <v>972654</v>
          </cell>
          <cell r="E76">
            <v>632940</v>
          </cell>
          <cell r="F76">
            <v>297589</v>
          </cell>
          <cell r="G76">
            <v>4694073</v>
          </cell>
          <cell r="H76">
            <v>4358722</v>
          </cell>
          <cell r="J76">
            <v>5033787</v>
          </cell>
        </row>
        <row r="77">
          <cell r="A77" t="str">
            <v>květen</v>
          </cell>
          <cell r="B77">
            <v>3197777</v>
          </cell>
          <cell r="C77">
            <v>922235</v>
          </cell>
          <cell r="D77">
            <v>977006</v>
          </cell>
          <cell r="E77">
            <v>641229</v>
          </cell>
          <cell r="F77">
            <v>300604</v>
          </cell>
          <cell r="G77">
            <v>4761241</v>
          </cell>
          <cell r="H77">
            <v>4420616</v>
          </cell>
          <cell r="J77">
            <v>5097018</v>
          </cell>
        </row>
        <row r="78">
          <cell r="A78" t="str">
            <v>červen</v>
          </cell>
          <cell r="B78">
            <v>3094179</v>
          </cell>
          <cell r="C78">
            <v>913939</v>
          </cell>
          <cell r="D78">
            <v>977703</v>
          </cell>
          <cell r="E78">
            <v>644118</v>
          </cell>
          <cell r="F78">
            <v>301088</v>
          </cell>
          <cell r="G78">
            <v>4652236</v>
          </cell>
          <cell r="H78">
            <v>4309206</v>
          </cell>
          <cell r="J78">
            <v>4985821</v>
          </cell>
        </row>
        <row r="79">
          <cell r="A79" t="str">
            <v>červenec</v>
          </cell>
          <cell r="B79">
            <v>3274821</v>
          </cell>
          <cell r="C79">
            <v>923790</v>
          </cell>
          <cell r="D79">
            <v>979257</v>
          </cell>
          <cell r="E79">
            <v>646663</v>
          </cell>
          <cell r="F79">
            <v>299957</v>
          </cell>
          <cell r="G79">
            <v>4845274</v>
          </cell>
          <cell r="H79">
            <v>4498568</v>
          </cell>
          <cell r="J79">
            <v>5177868</v>
          </cell>
        </row>
        <row r="80">
          <cell r="A80" t="str">
            <v>srpen</v>
          </cell>
          <cell r="B80">
            <v>3129930</v>
          </cell>
          <cell r="C80">
            <v>912990</v>
          </cell>
          <cell r="D80">
            <v>980389</v>
          </cell>
          <cell r="E80">
            <v>647878</v>
          </cell>
          <cell r="F80">
            <v>298788</v>
          </cell>
          <cell r="G80">
            <v>4690798</v>
          </cell>
          <cell r="H80">
            <v>4341708</v>
          </cell>
          <cell r="J80">
            <v>5023309</v>
          </cell>
        </row>
        <row r="81">
          <cell r="A81" t="str">
            <v>září</v>
          </cell>
          <cell r="B81">
            <v>3118634</v>
          </cell>
          <cell r="C81">
            <v>907476</v>
          </cell>
          <cell r="D81">
            <v>982856</v>
          </cell>
          <cell r="E81">
            <v>649608</v>
          </cell>
          <cell r="F81">
            <v>298519</v>
          </cell>
          <cell r="G81">
            <v>4675718</v>
          </cell>
          <cell r="H81">
            <v>4324629</v>
          </cell>
          <cell r="J81">
            <v>5008966</v>
          </cell>
        </row>
        <row r="82">
          <cell r="A82" t="str">
            <v>říjen</v>
          </cell>
          <cell r="B82">
            <v>3206968</v>
          </cell>
          <cell r="C82">
            <v>925246</v>
          </cell>
          <cell r="D82">
            <v>984601</v>
          </cell>
          <cell r="E82">
            <v>650493</v>
          </cell>
          <cell r="F82">
            <v>298603</v>
          </cell>
          <cell r="G82">
            <v>4782707</v>
          </cell>
          <cell r="H82">
            <v>4430817</v>
          </cell>
          <cell r="J82">
            <v>5116815</v>
          </cell>
        </row>
        <row r="83">
          <cell r="A83" t="str">
            <v>listopad</v>
          </cell>
          <cell r="B83">
            <v>3116266</v>
          </cell>
          <cell r="C83">
            <v>928376</v>
          </cell>
          <cell r="D83">
            <v>985060</v>
          </cell>
          <cell r="E83">
            <v>650168</v>
          </cell>
          <cell r="F83">
            <v>298147</v>
          </cell>
          <cell r="G83">
            <v>4694810</v>
          </cell>
          <cell r="H83">
            <v>4342789</v>
          </cell>
          <cell r="J83">
            <v>5029702</v>
          </cell>
        </row>
        <row r="84">
          <cell r="A84" t="str">
            <v>prosinec</v>
          </cell>
          <cell r="B84">
            <v>3027008</v>
          </cell>
          <cell r="C84">
            <v>906610</v>
          </cell>
          <cell r="D84">
            <v>983336</v>
          </cell>
          <cell r="E84">
            <v>648029</v>
          </cell>
          <cell r="F84">
            <v>296528</v>
          </cell>
          <cell r="G84">
            <v>4581647</v>
          </cell>
          <cell r="H84">
            <v>4230146</v>
          </cell>
          <cell r="J84">
            <v>4916954</v>
          </cell>
        </row>
        <row r="85">
          <cell r="A85">
            <v>2003</v>
          </cell>
        </row>
        <row r="86">
          <cell r="A86" t="str">
            <v>leden</v>
          </cell>
          <cell r="B86">
            <v>3257150</v>
          </cell>
          <cell r="C86">
            <v>895682</v>
          </cell>
          <cell r="D86">
            <v>978321</v>
          </cell>
          <cell r="E86">
            <v>643317</v>
          </cell>
          <cell r="F86">
            <v>294648</v>
          </cell>
          <cell r="G86">
            <v>4796149</v>
          </cell>
          <cell r="H86">
            <v>4447480</v>
          </cell>
          <cell r="J86">
            <v>5131153</v>
          </cell>
        </row>
        <row r="87">
          <cell r="A87" t="str">
            <v>únor</v>
          </cell>
          <cell r="B87">
            <v>3035990</v>
          </cell>
          <cell r="C87">
            <v>915423</v>
          </cell>
          <cell r="D87">
            <v>979308</v>
          </cell>
          <cell r="E87">
            <v>640941</v>
          </cell>
          <cell r="F87">
            <v>294489</v>
          </cell>
          <cell r="G87">
            <v>4592354</v>
          </cell>
          <cell r="H87">
            <v>4245902</v>
          </cell>
          <cell r="J87">
            <v>4930721</v>
          </cell>
        </row>
        <row r="88">
          <cell r="A88" t="str">
            <v>březen</v>
          </cell>
          <cell r="B88">
            <v>3094347</v>
          </cell>
          <cell r="C88">
            <v>927796</v>
          </cell>
          <cell r="D88">
            <v>982916</v>
          </cell>
          <cell r="E88">
            <v>633693</v>
          </cell>
          <cell r="F88">
            <v>291581</v>
          </cell>
          <cell r="G88">
            <v>4655836</v>
          </cell>
          <cell r="H88">
            <v>4313724</v>
          </cell>
          <cell r="J88">
            <v>5005059</v>
          </cell>
        </row>
        <row r="89">
          <cell r="A89" t="str">
            <v>duben</v>
          </cell>
          <cell r="B89">
            <v>3047574</v>
          </cell>
          <cell r="C89">
            <v>932528</v>
          </cell>
          <cell r="D89">
            <v>990548</v>
          </cell>
          <cell r="E89">
            <v>637293</v>
          </cell>
          <cell r="F89">
            <v>294015</v>
          </cell>
          <cell r="G89">
            <v>4617395</v>
          </cell>
          <cell r="H89">
            <v>4274117</v>
          </cell>
          <cell r="J89">
            <v>4970650</v>
          </cell>
        </row>
        <row r="90">
          <cell r="A90" t="str">
            <v>květen</v>
          </cell>
          <cell r="B90">
            <v>3139997</v>
          </cell>
          <cell r="C90">
            <v>947769</v>
          </cell>
          <cell r="D90">
            <v>994676</v>
          </cell>
          <cell r="E90">
            <v>644339</v>
          </cell>
          <cell r="F90">
            <v>297428</v>
          </cell>
          <cell r="G90">
            <v>4732105</v>
          </cell>
          <cell r="H90">
            <v>4385194</v>
          </cell>
          <cell r="J90">
            <v>5082442</v>
          </cell>
        </row>
        <row r="91">
          <cell r="A91" t="str">
            <v>červen</v>
          </cell>
          <cell r="B91">
            <v>3060593</v>
          </cell>
          <cell r="C91">
            <v>946206</v>
          </cell>
          <cell r="D91">
            <v>995708</v>
          </cell>
          <cell r="E91">
            <v>646883</v>
          </cell>
          <cell r="F91">
            <v>297304</v>
          </cell>
          <cell r="G91">
            <v>4653682</v>
          </cell>
          <cell r="H91">
            <v>4304103</v>
          </cell>
          <cell r="J91">
            <v>5002507</v>
          </cell>
        </row>
        <row r="92">
          <cell r="A92" t="str">
            <v>červenec</v>
          </cell>
          <cell r="B92">
            <v>3106661</v>
          </cell>
          <cell r="C92">
            <v>948467</v>
          </cell>
          <cell r="D92">
            <v>997199</v>
          </cell>
          <cell r="E92">
            <v>648661</v>
          </cell>
          <cell r="F92">
            <v>295765</v>
          </cell>
          <cell r="G92">
            <v>4703789</v>
          </cell>
          <cell r="H92">
            <v>4350893</v>
          </cell>
          <cell r="J92">
            <v>5052327</v>
          </cell>
        </row>
        <row r="93">
          <cell r="A93" t="str">
            <v>srpen</v>
          </cell>
          <cell r="B93">
            <v>3055058</v>
          </cell>
          <cell r="C93">
            <v>938787</v>
          </cell>
          <cell r="D93">
            <v>998700</v>
          </cell>
          <cell r="E93">
            <v>649638</v>
          </cell>
          <cell r="F93">
            <v>294966</v>
          </cell>
          <cell r="G93">
            <v>4643483</v>
          </cell>
          <cell r="H93">
            <v>4288811</v>
          </cell>
          <cell r="J93">
            <v>4992545</v>
          </cell>
        </row>
        <row r="94">
          <cell r="A94" t="str">
            <v>září</v>
          </cell>
          <cell r="B94">
            <v>3060692</v>
          </cell>
          <cell r="C94">
            <v>937603</v>
          </cell>
          <cell r="D94">
            <v>1000978</v>
          </cell>
          <cell r="E94">
            <v>651177</v>
          </cell>
          <cell r="F94">
            <v>295062</v>
          </cell>
          <cell r="G94">
            <v>4649472</v>
          </cell>
          <cell r="H94">
            <v>4293357</v>
          </cell>
          <cell r="J94">
            <v>4999273</v>
          </cell>
        </row>
        <row r="95">
          <cell r="A95" t="str">
            <v>říjen</v>
          </cell>
          <cell r="B95">
            <v>3094649</v>
          </cell>
          <cell r="C95">
            <v>952999</v>
          </cell>
          <cell r="D95">
            <v>1002086</v>
          </cell>
          <cell r="E95">
            <v>651823</v>
          </cell>
          <cell r="F95">
            <v>295034</v>
          </cell>
          <cell r="G95">
            <v>4699471</v>
          </cell>
          <cell r="H95">
            <v>4342682</v>
          </cell>
          <cell r="J95">
            <v>5049734</v>
          </cell>
        </row>
        <row r="96">
          <cell r="A96" t="str">
            <v>listopad</v>
          </cell>
          <cell r="B96">
            <v>3051169</v>
          </cell>
          <cell r="C96">
            <v>951447</v>
          </cell>
          <cell r="D96">
            <v>1001365</v>
          </cell>
          <cell r="E96">
            <v>650669</v>
          </cell>
          <cell r="F96">
            <v>294075</v>
          </cell>
          <cell r="G96">
            <v>4653285</v>
          </cell>
          <cell r="H96">
            <v>4296691</v>
          </cell>
          <cell r="J96">
            <v>5003981</v>
          </cell>
        </row>
        <row r="97">
          <cell r="A97" t="str">
            <v>prosinec</v>
          </cell>
          <cell r="B97">
            <v>3004465</v>
          </cell>
          <cell r="C97">
            <v>941023</v>
          </cell>
          <cell r="D97">
            <v>998520</v>
          </cell>
          <cell r="E97">
            <v>648486</v>
          </cell>
          <cell r="F97">
            <v>292329</v>
          </cell>
          <cell r="G97">
            <v>4593974</v>
          </cell>
          <cell r="H97">
            <v>4237817</v>
          </cell>
          <cell r="J97">
            <v>4944008</v>
          </cell>
        </row>
        <row r="98">
          <cell r="A98">
            <v>2004</v>
          </cell>
        </row>
        <row r="99">
          <cell r="A99" t="str">
            <v>leden</v>
          </cell>
          <cell r="B99">
            <v>3213377</v>
          </cell>
          <cell r="C99">
            <v>917491</v>
          </cell>
          <cell r="D99">
            <v>982957</v>
          </cell>
          <cell r="E99">
            <v>639241</v>
          </cell>
          <cell r="F99">
            <v>286602</v>
          </cell>
          <cell r="G99">
            <v>4770109</v>
          </cell>
          <cell r="H99">
            <v>4417470</v>
          </cell>
          <cell r="J99">
            <v>5113825</v>
          </cell>
        </row>
        <row r="100">
          <cell r="A100" t="str">
            <v>únor</v>
          </cell>
          <cell r="B100">
            <v>2967152</v>
          </cell>
          <cell r="C100">
            <v>909680</v>
          </cell>
          <cell r="D100">
            <v>975146</v>
          </cell>
          <cell r="E100">
            <v>642264</v>
          </cell>
          <cell r="F100">
            <v>285232</v>
          </cell>
          <cell r="G100">
            <v>4519096</v>
          </cell>
          <cell r="H100">
            <v>4162064</v>
          </cell>
          <cell r="J100">
            <v>4851978</v>
          </cell>
        </row>
        <row r="101">
          <cell r="A101" t="str">
            <v>březen</v>
          </cell>
          <cell r="B101">
            <v>3109390</v>
          </cell>
          <cell r="C101">
            <v>934604</v>
          </cell>
          <cell r="D101">
            <v>968010</v>
          </cell>
          <cell r="E101">
            <v>676092</v>
          </cell>
          <cell r="F101">
            <v>284117</v>
          </cell>
          <cell r="G101">
            <v>4720086</v>
          </cell>
          <cell r="H101">
            <v>4328111</v>
          </cell>
          <cell r="J101">
            <v>5012004</v>
          </cell>
        </row>
        <row r="102">
          <cell r="A102" t="str">
            <v>duben</v>
          </cell>
          <cell r="B102">
            <v>3055484</v>
          </cell>
          <cell r="C102">
            <v>939918</v>
          </cell>
          <cell r="D102">
            <v>966957</v>
          </cell>
          <cell r="E102">
            <v>728877</v>
          </cell>
          <cell r="F102">
            <v>284324</v>
          </cell>
          <cell r="G102">
            <v>4724279</v>
          </cell>
          <cell r="H102">
            <v>4279726</v>
          </cell>
          <cell r="J102">
            <v>4962359</v>
          </cell>
        </row>
        <row r="103">
          <cell r="A103" t="str">
            <v>květen</v>
          </cell>
          <cell r="B103">
            <v>3057249</v>
          </cell>
          <cell r="C103">
            <v>952971</v>
          </cell>
          <cell r="D103">
            <v>965774</v>
          </cell>
          <cell r="E103">
            <v>744988</v>
          </cell>
          <cell r="F103">
            <v>284149</v>
          </cell>
          <cell r="G103">
            <v>4755208</v>
          </cell>
          <cell r="H103">
            <v>4294369</v>
          </cell>
          <cell r="J103">
            <v>4975994</v>
          </cell>
        </row>
        <row r="104">
          <cell r="A104" t="str">
            <v>červen</v>
          </cell>
          <cell r="B104">
            <v>3082386</v>
          </cell>
          <cell r="C104">
            <v>959292</v>
          </cell>
          <cell r="D104">
            <v>962814</v>
          </cell>
          <cell r="E104">
            <v>750591</v>
          </cell>
          <cell r="F104">
            <v>281856</v>
          </cell>
          <cell r="G104">
            <v>4792269</v>
          </cell>
          <cell r="H104">
            <v>4323534</v>
          </cell>
          <cell r="J104">
            <v>5004492</v>
          </cell>
        </row>
        <row r="105">
          <cell r="A105" t="str">
            <v>červenec</v>
          </cell>
          <cell r="B105">
            <v>3106374</v>
          </cell>
          <cell r="C105">
            <v>954158</v>
          </cell>
          <cell r="D105">
            <v>961029</v>
          </cell>
          <cell r="E105">
            <v>755318</v>
          </cell>
          <cell r="F105">
            <v>277934</v>
          </cell>
          <cell r="G105">
            <v>4815850</v>
          </cell>
          <cell r="H105">
            <v>4338466</v>
          </cell>
          <cell r="J105">
            <v>5021561</v>
          </cell>
        </row>
        <row r="106">
          <cell r="A106" t="str">
            <v>srpen</v>
          </cell>
          <cell r="B106">
            <v>3072445</v>
          </cell>
          <cell r="C106">
            <v>954686</v>
          </cell>
          <cell r="D106">
            <v>960078</v>
          </cell>
          <cell r="E106">
            <v>757087</v>
          </cell>
          <cell r="F106">
            <v>274972</v>
          </cell>
          <cell r="G106">
            <v>4784218</v>
          </cell>
          <cell r="H106">
            <v>4302103</v>
          </cell>
          <cell r="J106">
            <v>4987209</v>
          </cell>
        </row>
        <row r="107">
          <cell r="A107" t="str">
            <v>září</v>
          </cell>
          <cell r="B107">
            <v>3082148</v>
          </cell>
          <cell r="C107">
            <v>951542</v>
          </cell>
          <cell r="D107">
            <v>959283</v>
          </cell>
          <cell r="E107">
            <v>758861</v>
          </cell>
          <cell r="F107">
            <v>274038</v>
          </cell>
          <cell r="G107">
            <v>4792551</v>
          </cell>
          <cell r="H107">
            <v>4307728</v>
          </cell>
          <cell r="J107">
            <v>4992973</v>
          </cell>
        </row>
        <row r="108">
          <cell r="A108" t="str">
            <v>říjen</v>
          </cell>
          <cell r="B108">
            <v>3098595</v>
          </cell>
          <cell r="C108">
            <v>960582</v>
          </cell>
          <cell r="D108">
            <v>957676</v>
          </cell>
          <cell r="E108">
            <v>759325</v>
          </cell>
          <cell r="F108">
            <v>272853</v>
          </cell>
          <cell r="G108">
            <v>4818502</v>
          </cell>
          <cell r="H108">
            <v>4332030</v>
          </cell>
          <cell r="J108">
            <v>5016853</v>
          </cell>
        </row>
        <row r="109">
          <cell r="A109" t="str">
            <v>listopad</v>
          </cell>
          <cell r="B109">
            <v>3144108</v>
          </cell>
          <cell r="C109">
            <v>970066</v>
          </cell>
          <cell r="D109">
            <v>952801</v>
          </cell>
          <cell r="E109">
            <v>756293</v>
          </cell>
          <cell r="F109">
            <v>270913</v>
          </cell>
          <cell r="G109">
            <v>0</v>
          </cell>
          <cell r="H109">
            <v>0</v>
          </cell>
          <cell r="J109">
            <v>0</v>
          </cell>
        </row>
        <row r="110">
          <cell r="A110" t="str">
            <v>prosinec</v>
          </cell>
          <cell r="B110">
            <v>3125092</v>
          </cell>
          <cell r="C110">
            <v>966150</v>
          </cell>
          <cell r="D110">
            <v>945508</v>
          </cell>
          <cell r="E110">
            <v>750307</v>
          </cell>
          <cell r="F110">
            <v>267524</v>
          </cell>
          <cell r="G110">
            <v>0</v>
          </cell>
          <cell r="H110">
            <v>0</v>
          </cell>
          <cell r="J110">
            <v>0</v>
          </cell>
        </row>
        <row r="111">
          <cell r="A111">
            <v>2005</v>
          </cell>
        </row>
        <row r="112">
          <cell r="A112" t="str">
            <v>Zdroj: Účetní zprávy ČSSZ</v>
          </cell>
          <cell r="B112">
            <v>3145896</v>
          </cell>
          <cell r="C112">
            <v>920541</v>
          </cell>
          <cell r="D112">
            <v>928308</v>
          </cell>
          <cell r="E112">
            <v>748778</v>
          </cell>
          <cell r="F112">
            <v>261297</v>
          </cell>
          <cell r="G112">
            <v>4815215</v>
          </cell>
          <cell r="H112">
            <v>4327734</v>
          </cell>
          <cell r="J112">
            <v>4994745</v>
          </cell>
        </row>
        <row r="113">
          <cell r="A113" t="str">
            <v>*) podle počtu OSVČ povinných platit zálohy na DP</v>
          </cell>
          <cell r="B113">
            <v>2979492</v>
          </cell>
          <cell r="C113">
            <v>918914</v>
          </cell>
          <cell r="D113">
            <v>923856</v>
          </cell>
          <cell r="E113">
            <v>742681</v>
          </cell>
          <cell r="F113">
            <v>259126</v>
          </cell>
          <cell r="G113">
            <v>4641087</v>
          </cell>
          <cell r="H113">
            <v>4157532</v>
          </cell>
          <cell r="J113">
            <v>4822262</v>
          </cell>
        </row>
        <row r="114">
          <cell r="A114" t="str">
            <v>**) podle počtu OSVČ vykonávajících činnost</v>
          </cell>
          <cell r="B114">
            <v>3192063</v>
          </cell>
          <cell r="C114">
            <v>943933</v>
          </cell>
          <cell r="D114">
            <v>920467</v>
          </cell>
          <cell r="E114">
            <v>738786</v>
          </cell>
          <cell r="F114">
            <v>257351</v>
          </cell>
          <cell r="G114">
            <v>4874782</v>
          </cell>
          <cell r="H114">
            <v>4393347</v>
          </cell>
          <cell r="J114">
            <v>5056463</v>
          </cell>
        </row>
        <row r="115">
          <cell r="A115" t="str">
            <v>duben</v>
          </cell>
          <cell r="B115">
            <v>3107776</v>
          </cell>
          <cell r="C115">
            <v>954767</v>
          </cell>
          <cell r="D115">
            <v>921385</v>
          </cell>
          <cell r="E115">
            <v>738893</v>
          </cell>
          <cell r="F115">
            <v>256339</v>
          </cell>
          <cell r="G115">
            <v>4801436</v>
          </cell>
          <cell r="H115">
            <v>4318882</v>
          </cell>
          <cell r="J115">
            <v>4983928</v>
          </cell>
        </row>
        <row r="116">
          <cell r="A116" t="str">
            <v>květen</v>
          </cell>
          <cell r="G116">
            <v>0</v>
          </cell>
          <cell r="H116">
            <v>0</v>
          </cell>
          <cell r="J116">
            <v>0</v>
          </cell>
        </row>
        <row r="117">
          <cell r="A117" t="str">
            <v>červen</v>
          </cell>
          <cell r="G117">
            <v>0</v>
          </cell>
          <cell r="H117">
            <v>0</v>
          </cell>
          <cell r="J117">
            <v>0</v>
          </cell>
        </row>
        <row r="118">
          <cell r="A118" t="str">
            <v>červenec</v>
          </cell>
          <cell r="G118">
            <v>0</v>
          </cell>
          <cell r="H118">
            <v>0</v>
          </cell>
          <cell r="J118">
            <v>0</v>
          </cell>
        </row>
        <row r="119">
          <cell r="A119" t="str">
            <v>srpen</v>
          </cell>
          <cell r="G119">
            <v>0</v>
          </cell>
          <cell r="H119">
            <v>0</v>
          </cell>
          <cell r="J119">
            <v>0</v>
          </cell>
        </row>
        <row r="120">
          <cell r="A120" t="str">
            <v>září</v>
          </cell>
          <cell r="G120">
            <v>0</v>
          </cell>
          <cell r="H120">
            <v>0</v>
          </cell>
          <cell r="J120">
            <v>0</v>
          </cell>
        </row>
        <row r="121">
          <cell r="A121" t="str">
            <v>říjen</v>
          </cell>
          <cell r="G121">
            <v>0</v>
          </cell>
          <cell r="H121">
            <v>0</v>
          </cell>
          <cell r="J121">
            <v>0</v>
          </cell>
        </row>
        <row r="122">
          <cell r="A122" t="str">
            <v>listopad</v>
          </cell>
          <cell r="G122">
            <v>0</v>
          </cell>
          <cell r="H122">
            <v>0</v>
          </cell>
          <cell r="J122">
            <v>0</v>
          </cell>
        </row>
        <row r="123">
          <cell r="A123" t="str">
            <v>prosinec</v>
          </cell>
          <cell r="G123">
            <v>0</v>
          </cell>
          <cell r="H123">
            <v>0</v>
          </cell>
          <cell r="J123">
            <v>0</v>
          </cell>
        </row>
        <row r="125">
          <cell r="A125" t="str">
            <v>Zdroj: Účetní zprávy ČSSZ</v>
          </cell>
        </row>
        <row r="126">
          <cell r="A126" t="str">
            <v>*) podle počtu OSVČ povinných platit zálohy na DP</v>
          </cell>
        </row>
        <row r="127">
          <cell r="A127" t="str">
            <v>**) podle počtu OSVČ vykonávajících činnost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poj_M"/>
      <sheetName val="poj_R"/>
      <sheetName val="poj_Rc"/>
      <sheetName val="poj_R_vyv"/>
      <sheetName val="poj_Rc_vyv"/>
      <sheetName val="Npoj_prehl"/>
      <sheetName val="Dpoj_preh"/>
      <sheetName val="Pojistenci_CSSZ"/>
    </sheetNames>
    <definedNames>
      <definedName name="POJ_M" refersTo="='poj_M'!$A$1:$J$65536"/>
    </definedNames>
    <sheetDataSet>
      <sheetData sheetId="0"/>
      <sheetData sheetId="1">
        <row r="2">
          <cell r="A2" t="str">
            <v>Počet pojištěnců v jednotlivých měsících</v>
          </cell>
        </row>
        <row r="4">
          <cell r="B4" t="str">
            <v>Velké</v>
          </cell>
          <cell r="C4" t="str">
            <v>Malé</v>
          </cell>
          <cell r="D4" t="str">
            <v>OSVČ</v>
          </cell>
          <cell r="E4" t="str">
            <v>OSVČ</v>
          </cell>
          <cell r="F4" t="str">
            <v>OSVČ</v>
          </cell>
          <cell r="G4" t="str">
            <v>Celkem</v>
          </cell>
          <cell r="H4" t="str">
            <v xml:space="preserve">Celkem </v>
          </cell>
          <cell r="J4" t="str">
            <v>Celkem</v>
          </cell>
        </row>
        <row r="5">
          <cell r="A5" t="str">
            <v>Měsíc</v>
          </cell>
          <cell r="B5" t="str">
            <v>organizace</v>
          </cell>
          <cell r="C5" t="str">
            <v>organizace</v>
          </cell>
          <cell r="D5" t="str">
            <v>vykonávající</v>
          </cell>
          <cell r="E5" t="str">
            <v>povin. platit</v>
          </cell>
          <cell r="F5" t="str">
            <v>účastni na</v>
          </cell>
          <cell r="G5" t="str">
            <v>důchodově</v>
          </cell>
          <cell r="H5" t="str">
            <v>nemocensky</v>
          </cell>
          <cell r="J5" t="str">
            <v>důchodově</v>
          </cell>
        </row>
        <row r="6">
          <cell r="B6" t="str">
            <v>VO</v>
          </cell>
          <cell r="C6" t="str">
            <v>MO</v>
          </cell>
          <cell r="D6" t="str">
            <v>činnost</v>
          </cell>
          <cell r="E6" t="str">
            <v>zál. na DP</v>
          </cell>
          <cell r="F6" t="str">
            <v>nem. poj.</v>
          </cell>
          <cell r="G6" t="str">
            <v>pojištění *)</v>
          </cell>
          <cell r="H6" t="str">
            <v>pojištění</v>
          </cell>
          <cell r="J6" t="str">
            <v>pojištění **)</v>
          </cell>
        </row>
        <row r="7">
          <cell r="A7">
            <v>1997</v>
          </cell>
        </row>
        <row r="8">
          <cell r="A8" t="str">
            <v>leden</v>
          </cell>
          <cell r="B8">
            <v>3792630</v>
          </cell>
          <cell r="C8">
            <v>892218</v>
          </cell>
          <cell r="D8">
            <v>724274</v>
          </cell>
          <cell r="E8">
            <v>557695</v>
          </cell>
          <cell r="F8">
            <v>344312</v>
          </cell>
          <cell r="G8">
            <v>5242543</v>
          </cell>
          <cell r="H8">
            <v>5029160</v>
          </cell>
          <cell r="J8">
            <v>5409122</v>
          </cell>
        </row>
        <row r="9">
          <cell r="A9" t="str">
            <v>únor</v>
          </cell>
          <cell r="B9">
            <v>3634295</v>
          </cell>
          <cell r="C9">
            <v>876571</v>
          </cell>
          <cell r="D9">
            <v>732305</v>
          </cell>
          <cell r="E9">
            <v>578075</v>
          </cell>
          <cell r="F9">
            <v>355117</v>
          </cell>
          <cell r="G9">
            <v>5088941</v>
          </cell>
          <cell r="H9">
            <v>4865983</v>
          </cell>
          <cell r="J9">
            <v>5243171</v>
          </cell>
        </row>
        <row r="10">
          <cell r="A10" t="str">
            <v>březen</v>
          </cell>
          <cell r="B10">
            <v>3534340</v>
          </cell>
          <cell r="C10">
            <v>875412</v>
          </cell>
          <cell r="D10">
            <v>747099</v>
          </cell>
          <cell r="E10">
            <v>572964</v>
          </cell>
          <cell r="F10">
            <v>348522</v>
          </cell>
          <cell r="G10">
            <v>4982716</v>
          </cell>
          <cell r="H10">
            <v>4758274</v>
          </cell>
          <cell r="J10">
            <v>5156851</v>
          </cell>
        </row>
        <row r="11">
          <cell r="A11" t="str">
            <v>duben</v>
          </cell>
          <cell r="B11">
            <v>3683772</v>
          </cell>
          <cell r="C11">
            <v>905023</v>
          </cell>
          <cell r="D11">
            <v>767552</v>
          </cell>
          <cell r="E11">
            <v>574778</v>
          </cell>
          <cell r="F11">
            <v>344391</v>
          </cell>
          <cell r="G11">
            <v>5163573</v>
          </cell>
          <cell r="H11">
            <v>4933186</v>
          </cell>
          <cell r="J11">
            <v>5356347</v>
          </cell>
        </row>
        <row r="12">
          <cell r="A12" t="str">
            <v>květen</v>
          </cell>
          <cell r="B12">
            <v>3481582</v>
          </cell>
          <cell r="C12">
            <v>900606</v>
          </cell>
          <cell r="D12">
            <v>773922</v>
          </cell>
          <cell r="E12">
            <v>582547</v>
          </cell>
          <cell r="F12">
            <v>346409</v>
          </cell>
          <cell r="G12">
            <v>4964735</v>
          </cell>
          <cell r="H12">
            <v>4728597</v>
          </cell>
          <cell r="J12">
            <v>5156110</v>
          </cell>
        </row>
        <row r="13">
          <cell r="A13" t="str">
            <v>červen</v>
          </cell>
          <cell r="B13">
            <v>3573622</v>
          </cell>
          <cell r="C13">
            <v>904924</v>
          </cell>
          <cell r="D13">
            <v>777885</v>
          </cell>
          <cell r="E13">
            <v>587861</v>
          </cell>
          <cell r="F13">
            <v>346829</v>
          </cell>
          <cell r="G13">
            <v>5066407</v>
          </cell>
          <cell r="H13">
            <v>4825375</v>
          </cell>
          <cell r="J13">
            <v>5256431</v>
          </cell>
        </row>
        <row r="14">
          <cell r="A14" t="str">
            <v>červenec</v>
          </cell>
          <cell r="B14">
            <v>3620360</v>
          </cell>
          <cell r="C14">
            <v>868983</v>
          </cell>
          <cell r="D14">
            <v>782483</v>
          </cell>
          <cell r="E14">
            <v>592083</v>
          </cell>
          <cell r="F14">
            <v>344985</v>
          </cell>
          <cell r="G14">
            <v>5081426</v>
          </cell>
          <cell r="H14">
            <v>4834328</v>
          </cell>
          <cell r="J14">
            <v>5271826</v>
          </cell>
        </row>
        <row r="15">
          <cell r="A15" t="str">
            <v>srpen</v>
          </cell>
          <cell r="B15">
            <v>3404395</v>
          </cell>
          <cell r="C15">
            <v>877106</v>
          </cell>
          <cell r="D15">
            <v>787476</v>
          </cell>
          <cell r="E15">
            <v>593098</v>
          </cell>
          <cell r="F15">
            <v>343834</v>
          </cell>
          <cell r="G15">
            <v>4874599</v>
          </cell>
          <cell r="H15">
            <v>4625335</v>
          </cell>
          <cell r="J15">
            <v>5068977</v>
          </cell>
        </row>
        <row r="16">
          <cell r="A16" t="str">
            <v>září</v>
          </cell>
          <cell r="B16">
            <v>3540862</v>
          </cell>
          <cell r="C16">
            <v>902264</v>
          </cell>
          <cell r="D16">
            <v>793341</v>
          </cell>
          <cell r="E16">
            <v>600265</v>
          </cell>
          <cell r="F16">
            <v>344002</v>
          </cell>
          <cell r="G16">
            <v>5043391</v>
          </cell>
          <cell r="H16">
            <v>4787128</v>
          </cell>
          <cell r="J16">
            <v>5236467</v>
          </cell>
        </row>
        <row r="17">
          <cell r="A17" t="str">
            <v>říjen</v>
          </cell>
          <cell r="B17">
            <v>3575930</v>
          </cell>
          <cell r="C17">
            <v>915221</v>
          </cell>
          <cell r="D17">
            <v>798356</v>
          </cell>
          <cell r="E17">
            <v>603624</v>
          </cell>
          <cell r="F17">
            <v>340106</v>
          </cell>
          <cell r="G17">
            <v>5094775</v>
          </cell>
          <cell r="H17">
            <v>4831257</v>
          </cell>
          <cell r="J17">
            <v>5289507</v>
          </cell>
        </row>
        <row r="18">
          <cell r="A18" t="str">
            <v>listopad</v>
          </cell>
          <cell r="B18">
            <v>3446422</v>
          </cell>
          <cell r="C18">
            <v>925091</v>
          </cell>
          <cell r="D18">
            <v>802815</v>
          </cell>
          <cell r="E18">
            <v>605174</v>
          </cell>
          <cell r="F18">
            <v>339189</v>
          </cell>
          <cell r="G18">
            <v>4976687</v>
          </cell>
          <cell r="H18">
            <v>4710702</v>
          </cell>
          <cell r="J18">
            <v>5174328</v>
          </cell>
        </row>
        <row r="19">
          <cell r="A19" t="str">
            <v>prosinec</v>
          </cell>
          <cell r="B19">
            <v>3468469</v>
          </cell>
          <cell r="C19">
            <v>887761</v>
          </cell>
          <cell r="D19">
            <v>805103</v>
          </cell>
          <cell r="E19">
            <v>587879</v>
          </cell>
          <cell r="F19">
            <v>330720</v>
          </cell>
          <cell r="G19">
            <v>4944109</v>
          </cell>
          <cell r="H19">
            <v>4686950</v>
          </cell>
          <cell r="J19">
            <v>5161333</v>
          </cell>
        </row>
        <row r="20">
          <cell r="A20">
            <v>1998</v>
          </cell>
        </row>
        <row r="21">
          <cell r="A21" t="str">
            <v>leden</v>
          </cell>
          <cell r="B21">
            <v>3509529</v>
          </cell>
          <cell r="C21">
            <v>914509</v>
          </cell>
          <cell r="D21">
            <v>807190</v>
          </cell>
          <cell r="E21">
            <v>604140</v>
          </cell>
          <cell r="F21">
            <v>337914</v>
          </cell>
          <cell r="G21">
            <v>5028178</v>
          </cell>
          <cell r="H21">
            <v>4761952</v>
          </cell>
          <cell r="J21">
            <v>5231228</v>
          </cell>
        </row>
        <row r="22">
          <cell r="A22" t="str">
            <v>únor</v>
          </cell>
          <cell r="B22">
            <v>3336232</v>
          </cell>
          <cell r="C22">
            <v>939270</v>
          </cell>
          <cell r="D22">
            <v>812505</v>
          </cell>
          <cell r="E22">
            <v>602521</v>
          </cell>
          <cell r="F22">
            <v>337517</v>
          </cell>
          <cell r="G22">
            <v>4878023</v>
          </cell>
          <cell r="H22">
            <v>4613019</v>
          </cell>
          <cell r="J22">
            <v>5088007</v>
          </cell>
        </row>
        <row r="23">
          <cell r="A23" t="str">
            <v>březen</v>
          </cell>
          <cell r="B23">
            <v>3370356</v>
          </cell>
          <cell r="C23">
            <v>945544</v>
          </cell>
          <cell r="D23">
            <v>821963</v>
          </cell>
          <cell r="E23">
            <v>594043</v>
          </cell>
          <cell r="F23">
            <v>332242</v>
          </cell>
          <cell r="G23">
            <v>4909943</v>
          </cell>
          <cell r="H23">
            <v>4648142</v>
          </cell>
          <cell r="J23">
            <v>5137863</v>
          </cell>
        </row>
        <row r="24">
          <cell r="A24" t="str">
            <v>duben</v>
          </cell>
          <cell r="B24">
            <v>3380879</v>
          </cell>
          <cell r="C24">
            <v>916450</v>
          </cell>
          <cell r="D24">
            <v>834884</v>
          </cell>
          <cell r="E24">
            <v>589457</v>
          </cell>
          <cell r="F24">
            <v>330445</v>
          </cell>
          <cell r="G24">
            <v>4886786</v>
          </cell>
          <cell r="H24">
            <v>4627774</v>
          </cell>
          <cell r="J24">
            <v>5132213</v>
          </cell>
        </row>
        <row r="25">
          <cell r="A25" t="str">
            <v>květen</v>
          </cell>
          <cell r="B25">
            <v>3411308</v>
          </cell>
          <cell r="C25">
            <v>897060</v>
          </cell>
          <cell r="D25">
            <v>842486</v>
          </cell>
          <cell r="E25">
            <v>596358</v>
          </cell>
          <cell r="F25">
            <v>332448</v>
          </cell>
          <cell r="G25">
            <v>4904726</v>
          </cell>
          <cell r="H25">
            <v>4640816</v>
          </cell>
          <cell r="J25">
            <v>5150854</v>
          </cell>
        </row>
        <row r="26">
          <cell r="A26" t="str">
            <v>červen</v>
          </cell>
          <cell r="B26">
            <v>3390737</v>
          </cell>
          <cell r="C26">
            <v>908944</v>
          </cell>
          <cell r="D26">
            <v>845260</v>
          </cell>
          <cell r="E26">
            <v>600169</v>
          </cell>
          <cell r="F26">
            <v>332372</v>
          </cell>
          <cell r="G26">
            <v>4899850</v>
          </cell>
          <cell r="H26">
            <v>4632053</v>
          </cell>
          <cell r="J26">
            <v>5144941</v>
          </cell>
        </row>
        <row r="27">
          <cell r="A27" t="str">
            <v>červenec</v>
          </cell>
          <cell r="B27">
            <v>3430058</v>
          </cell>
          <cell r="C27">
            <v>905043</v>
          </cell>
          <cell r="D27">
            <v>849687</v>
          </cell>
          <cell r="E27">
            <v>602944</v>
          </cell>
          <cell r="F27">
            <v>331478</v>
          </cell>
          <cell r="G27">
            <v>4938045</v>
          </cell>
          <cell r="H27">
            <v>4666579</v>
          </cell>
          <cell r="J27">
            <v>5184788</v>
          </cell>
        </row>
        <row r="28">
          <cell r="A28" t="str">
            <v>srpen</v>
          </cell>
          <cell r="B28">
            <v>3210012</v>
          </cell>
          <cell r="C28">
            <v>903927</v>
          </cell>
          <cell r="D28">
            <v>852660</v>
          </cell>
          <cell r="E28">
            <v>605684</v>
          </cell>
          <cell r="F28">
            <v>330361</v>
          </cell>
          <cell r="G28">
            <v>4719623</v>
          </cell>
          <cell r="H28">
            <v>4444300</v>
          </cell>
          <cell r="J28">
            <v>4966599</v>
          </cell>
        </row>
        <row r="29">
          <cell r="A29" t="str">
            <v>září</v>
          </cell>
          <cell r="B29">
            <v>3430654</v>
          </cell>
          <cell r="C29">
            <v>912142</v>
          </cell>
          <cell r="D29">
            <v>856868</v>
          </cell>
          <cell r="E29">
            <v>608941</v>
          </cell>
          <cell r="F29">
            <v>330435</v>
          </cell>
          <cell r="G29">
            <v>4951737</v>
          </cell>
          <cell r="H29">
            <v>4673231</v>
          </cell>
          <cell r="J29">
            <v>5199664</v>
          </cell>
        </row>
        <row r="30">
          <cell r="A30" t="str">
            <v>říjen</v>
          </cell>
          <cell r="B30">
            <v>3349407</v>
          </cell>
          <cell r="C30">
            <v>913987</v>
          </cell>
          <cell r="D30">
            <v>861206</v>
          </cell>
          <cell r="E30">
            <v>611341</v>
          </cell>
          <cell r="F30">
            <v>330920</v>
          </cell>
          <cell r="G30">
            <v>4874735</v>
          </cell>
          <cell r="H30">
            <v>4594314</v>
          </cell>
          <cell r="J30">
            <v>5124600</v>
          </cell>
        </row>
        <row r="31">
          <cell r="A31" t="str">
            <v>listopad</v>
          </cell>
          <cell r="B31">
            <v>3318683</v>
          </cell>
          <cell r="C31">
            <v>866103</v>
          </cell>
          <cell r="D31">
            <v>864636</v>
          </cell>
          <cell r="E31">
            <v>612523</v>
          </cell>
          <cell r="F31">
            <v>329600</v>
          </cell>
          <cell r="G31">
            <v>4797309</v>
          </cell>
          <cell r="H31">
            <v>4514386</v>
          </cell>
          <cell r="J31">
            <v>5049422</v>
          </cell>
        </row>
        <row r="32">
          <cell r="A32" t="str">
            <v>prosinec</v>
          </cell>
          <cell r="B32">
            <v>3403814</v>
          </cell>
          <cell r="C32">
            <v>909648</v>
          </cell>
          <cell r="D32">
            <v>865637</v>
          </cell>
          <cell r="E32">
            <v>611226</v>
          </cell>
          <cell r="F32">
            <v>327285</v>
          </cell>
          <cell r="G32">
            <v>4924688</v>
          </cell>
          <cell r="H32">
            <v>4640747</v>
          </cell>
          <cell r="J32">
            <v>5179099</v>
          </cell>
        </row>
        <row r="33">
          <cell r="A33">
            <v>1999</v>
          </cell>
        </row>
        <row r="34">
          <cell r="A34" t="str">
            <v>leden</v>
          </cell>
          <cell r="B34">
            <v>3235920</v>
          </cell>
          <cell r="C34">
            <v>926666</v>
          </cell>
          <cell r="D34">
            <v>865154</v>
          </cell>
          <cell r="E34">
            <v>608565</v>
          </cell>
          <cell r="F34">
            <v>325843</v>
          </cell>
          <cell r="G34">
            <v>4771151</v>
          </cell>
          <cell r="H34">
            <v>4488429</v>
          </cell>
          <cell r="J34">
            <v>5027740</v>
          </cell>
        </row>
        <row r="35">
          <cell r="A35" t="str">
            <v>únor</v>
          </cell>
          <cell r="B35">
            <v>3198466</v>
          </cell>
          <cell r="C35">
            <v>893433</v>
          </cell>
          <cell r="D35">
            <v>867282</v>
          </cell>
          <cell r="E35">
            <v>606062</v>
          </cell>
          <cell r="F35">
            <v>325139</v>
          </cell>
          <cell r="G35">
            <v>4697961</v>
          </cell>
          <cell r="H35">
            <v>4417038</v>
          </cell>
          <cell r="J35">
            <v>4959181</v>
          </cell>
        </row>
        <row r="36">
          <cell r="A36" t="str">
            <v>březen</v>
          </cell>
          <cell r="B36">
            <v>3387952</v>
          </cell>
          <cell r="C36">
            <v>885075</v>
          </cell>
          <cell r="D36">
            <v>872803</v>
          </cell>
          <cell r="E36">
            <v>597985</v>
          </cell>
          <cell r="F36">
            <v>320196</v>
          </cell>
          <cell r="G36">
            <v>4871012</v>
          </cell>
          <cell r="H36">
            <v>4593223</v>
          </cell>
          <cell r="J36">
            <v>5145830</v>
          </cell>
        </row>
        <row r="37">
          <cell r="A37" t="str">
            <v>duben</v>
          </cell>
          <cell r="B37">
            <v>3276606</v>
          </cell>
          <cell r="C37">
            <v>882026</v>
          </cell>
          <cell r="D37">
            <v>882542</v>
          </cell>
          <cell r="E37">
            <v>595629</v>
          </cell>
          <cell r="F37">
            <v>319684</v>
          </cell>
          <cell r="G37">
            <v>4754261</v>
          </cell>
          <cell r="H37">
            <v>4478316</v>
          </cell>
          <cell r="J37">
            <v>5041174</v>
          </cell>
        </row>
        <row r="38">
          <cell r="A38" t="str">
            <v>květen</v>
          </cell>
          <cell r="B38">
            <v>3220481</v>
          </cell>
          <cell r="C38">
            <v>865603</v>
          </cell>
          <cell r="D38">
            <v>889954</v>
          </cell>
          <cell r="E38">
            <v>605115</v>
          </cell>
          <cell r="F38">
            <v>323808</v>
          </cell>
          <cell r="G38">
            <v>4691199</v>
          </cell>
          <cell r="H38">
            <v>4409892</v>
          </cell>
          <cell r="J38">
            <v>4976038</v>
          </cell>
        </row>
        <row r="39">
          <cell r="A39" t="str">
            <v>červen</v>
          </cell>
          <cell r="B39">
            <v>3267626</v>
          </cell>
          <cell r="C39">
            <v>880197</v>
          </cell>
          <cell r="D39">
            <v>892319</v>
          </cell>
          <cell r="E39">
            <v>609075</v>
          </cell>
          <cell r="F39">
            <v>323854</v>
          </cell>
          <cell r="G39">
            <v>4756898</v>
          </cell>
          <cell r="H39">
            <v>4471677</v>
          </cell>
          <cell r="J39">
            <v>5040142</v>
          </cell>
        </row>
        <row r="40">
          <cell r="A40" t="str">
            <v>červenec</v>
          </cell>
          <cell r="B40">
            <v>3277809</v>
          </cell>
          <cell r="C40">
            <v>869571</v>
          </cell>
          <cell r="D40">
            <v>895272</v>
          </cell>
          <cell r="E40">
            <v>611225</v>
          </cell>
          <cell r="F40">
            <v>322139</v>
          </cell>
          <cell r="G40">
            <v>4758605</v>
          </cell>
          <cell r="H40">
            <v>4469519</v>
          </cell>
          <cell r="J40">
            <v>5042652</v>
          </cell>
        </row>
        <row r="41">
          <cell r="A41" t="str">
            <v>srpen</v>
          </cell>
          <cell r="B41">
            <v>3151052</v>
          </cell>
          <cell r="C41">
            <v>875373</v>
          </cell>
          <cell r="D41">
            <v>899473</v>
          </cell>
          <cell r="E41">
            <v>614407</v>
          </cell>
          <cell r="F41">
            <v>320448</v>
          </cell>
          <cell r="G41">
            <v>4640832</v>
          </cell>
          <cell r="H41">
            <v>4346873</v>
          </cell>
          <cell r="J41">
            <v>4925898</v>
          </cell>
        </row>
        <row r="42">
          <cell r="A42" t="str">
            <v>září</v>
          </cell>
          <cell r="B42">
            <v>3175165</v>
          </cell>
          <cell r="C42">
            <v>869860</v>
          </cell>
          <cell r="D42">
            <v>903519</v>
          </cell>
          <cell r="E42">
            <v>617160</v>
          </cell>
          <cell r="F42">
            <v>320464</v>
          </cell>
          <cell r="G42">
            <v>4662185</v>
          </cell>
          <cell r="H42">
            <v>4365489</v>
          </cell>
          <cell r="J42">
            <v>4948544</v>
          </cell>
        </row>
        <row r="43">
          <cell r="A43" t="str">
            <v>říjen</v>
          </cell>
          <cell r="B43">
            <v>3188782</v>
          </cell>
          <cell r="C43">
            <v>875642</v>
          </cell>
          <cell r="D43">
            <v>907383</v>
          </cell>
          <cell r="E43">
            <v>619008</v>
          </cell>
          <cell r="F43">
            <v>320898</v>
          </cell>
          <cell r="G43">
            <v>4683432</v>
          </cell>
          <cell r="H43">
            <v>4385322</v>
          </cell>
          <cell r="J43">
            <v>4971807</v>
          </cell>
        </row>
        <row r="44">
          <cell r="A44" t="str">
            <v>listopad</v>
          </cell>
          <cell r="B44">
            <v>3207408</v>
          </cell>
          <cell r="C44">
            <v>888837</v>
          </cell>
          <cell r="D44">
            <v>909826</v>
          </cell>
          <cell r="E44">
            <v>619518</v>
          </cell>
          <cell r="F44">
            <v>320211</v>
          </cell>
          <cell r="G44">
            <v>4715763</v>
          </cell>
          <cell r="H44">
            <v>4416456</v>
          </cell>
          <cell r="J44">
            <v>5006071</v>
          </cell>
        </row>
        <row r="45">
          <cell r="A45" t="str">
            <v>prosinec</v>
          </cell>
          <cell r="B45">
            <v>3221533</v>
          </cell>
          <cell r="C45">
            <v>883857</v>
          </cell>
          <cell r="D45">
            <v>909604</v>
          </cell>
          <cell r="E45">
            <v>617508</v>
          </cell>
          <cell r="F45">
            <v>318080</v>
          </cell>
          <cell r="G45">
            <v>4722898</v>
          </cell>
          <cell r="H45">
            <v>4423470</v>
          </cell>
          <cell r="J45">
            <v>5014994</v>
          </cell>
        </row>
        <row r="46">
          <cell r="A46">
            <v>2000</v>
          </cell>
        </row>
        <row r="47">
          <cell r="A47" t="str">
            <v>leden</v>
          </cell>
          <cell r="B47">
            <v>3105851</v>
          </cell>
          <cell r="C47">
            <v>833585</v>
          </cell>
          <cell r="D47">
            <v>879466</v>
          </cell>
          <cell r="E47">
            <v>614578</v>
          </cell>
          <cell r="F47">
            <v>317173</v>
          </cell>
          <cell r="G47">
            <v>4554014</v>
          </cell>
          <cell r="H47">
            <v>4256609</v>
          </cell>
          <cell r="J47">
            <v>4818902</v>
          </cell>
        </row>
        <row r="48">
          <cell r="A48" t="str">
            <v>únor</v>
          </cell>
          <cell r="B48">
            <v>3099860</v>
          </cell>
          <cell r="C48">
            <v>848420</v>
          </cell>
          <cell r="D48">
            <v>911237</v>
          </cell>
          <cell r="E48">
            <v>612311</v>
          </cell>
          <cell r="F48">
            <v>316748</v>
          </cell>
          <cell r="G48">
            <v>4560591</v>
          </cell>
          <cell r="H48">
            <v>4265028</v>
          </cell>
          <cell r="J48">
            <v>4859517</v>
          </cell>
        </row>
        <row r="49">
          <cell r="A49" t="str">
            <v>březen</v>
          </cell>
          <cell r="B49">
            <v>3261372</v>
          </cell>
          <cell r="C49">
            <v>837806</v>
          </cell>
          <cell r="D49">
            <v>917800</v>
          </cell>
          <cell r="E49">
            <v>607140</v>
          </cell>
          <cell r="F49">
            <v>313301</v>
          </cell>
          <cell r="G49">
            <v>4706318</v>
          </cell>
          <cell r="H49">
            <v>4412479</v>
          </cell>
          <cell r="J49">
            <v>5016978</v>
          </cell>
        </row>
        <row r="50">
          <cell r="A50" t="str">
            <v>duben</v>
          </cell>
          <cell r="B50">
            <v>3106974</v>
          </cell>
          <cell r="C50">
            <v>799412</v>
          </cell>
          <cell r="D50">
            <v>927892</v>
          </cell>
          <cell r="E50">
            <v>606961</v>
          </cell>
          <cell r="F50">
            <v>313141</v>
          </cell>
          <cell r="G50">
            <v>4513347</v>
          </cell>
          <cell r="H50">
            <v>4219527</v>
          </cell>
          <cell r="J50">
            <v>4834278</v>
          </cell>
        </row>
        <row r="51">
          <cell r="A51" t="str">
            <v>květen</v>
          </cell>
          <cell r="B51">
            <v>3207665</v>
          </cell>
          <cell r="C51">
            <v>860936</v>
          </cell>
          <cell r="D51">
            <v>934722</v>
          </cell>
          <cell r="E51">
            <v>616252</v>
          </cell>
          <cell r="F51">
            <v>316240</v>
          </cell>
          <cell r="G51">
            <v>4684853</v>
          </cell>
          <cell r="H51">
            <v>4384841</v>
          </cell>
          <cell r="J51">
            <v>5003323</v>
          </cell>
        </row>
        <row r="52">
          <cell r="A52" t="str">
            <v>červen</v>
          </cell>
          <cell r="B52">
            <v>3166028</v>
          </cell>
          <cell r="C52">
            <v>849531</v>
          </cell>
          <cell r="D52">
            <v>936528</v>
          </cell>
          <cell r="E52">
            <v>619975</v>
          </cell>
          <cell r="F52">
            <v>316340</v>
          </cell>
          <cell r="G52">
            <v>4635534</v>
          </cell>
          <cell r="H52">
            <v>4331899</v>
          </cell>
          <cell r="J52">
            <v>4952087</v>
          </cell>
        </row>
        <row r="53">
          <cell r="A53" t="str">
            <v>červenec</v>
          </cell>
          <cell r="B53">
            <v>3133785</v>
          </cell>
          <cell r="C53">
            <v>841881</v>
          </cell>
          <cell r="D53">
            <v>938994</v>
          </cell>
          <cell r="E53">
            <v>622168</v>
          </cell>
          <cell r="F53">
            <v>314400</v>
          </cell>
          <cell r="G53">
            <v>4597834</v>
          </cell>
          <cell r="H53">
            <v>4290066</v>
          </cell>
          <cell r="J53">
            <v>4914660</v>
          </cell>
        </row>
        <row r="54">
          <cell r="A54" t="str">
            <v>srpen</v>
          </cell>
          <cell r="B54">
            <v>3184523</v>
          </cell>
          <cell r="C54">
            <v>862392</v>
          </cell>
          <cell r="D54">
            <v>941422</v>
          </cell>
          <cell r="E54">
            <v>624335</v>
          </cell>
          <cell r="F54">
            <v>312380</v>
          </cell>
          <cell r="G54">
            <v>4671250</v>
          </cell>
          <cell r="H54">
            <v>4359295</v>
          </cell>
          <cell r="J54">
            <v>4988337</v>
          </cell>
        </row>
        <row r="55">
          <cell r="A55" t="str">
            <v>září</v>
          </cell>
          <cell r="B55">
            <v>3135543</v>
          </cell>
          <cell r="C55">
            <v>848217</v>
          </cell>
          <cell r="D55">
            <v>944002</v>
          </cell>
          <cell r="E55">
            <v>626505</v>
          </cell>
          <cell r="F55">
            <v>312259</v>
          </cell>
          <cell r="G55">
            <v>4610265</v>
          </cell>
          <cell r="H55">
            <v>4296019</v>
          </cell>
          <cell r="J55">
            <v>4927762</v>
          </cell>
        </row>
        <row r="56">
          <cell r="A56" t="str">
            <v>říjen</v>
          </cell>
          <cell r="B56">
            <v>3257190</v>
          </cell>
          <cell r="C56">
            <v>864732</v>
          </cell>
          <cell r="D56">
            <v>946384</v>
          </cell>
          <cell r="E56">
            <v>627789</v>
          </cell>
          <cell r="F56">
            <v>311244</v>
          </cell>
          <cell r="G56">
            <v>4749711</v>
          </cell>
          <cell r="H56">
            <v>4433166</v>
          </cell>
          <cell r="J56">
            <v>5068306</v>
          </cell>
        </row>
        <row r="57">
          <cell r="A57" t="str">
            <v>listopad</v>
          </cell>
          <cell r="B57">
            <v>3179552</v>
          </cell>
          <cell r="C57">
            <v>867070</v>
          </cell>
          <cell r="D57">
            <v>948164</v>
          </cell>
          <cell r="E57">
            <v>627420</v>
          </cell>
          <cell r="F57">
            <v>310264</v>
          </cell>
          <cell r="G57">
            <v>4674042</v>
          </cell>
          <cell r="H57">
            <v>4356886</v>
          </cell>
          <cell r="J57">
            <v>4994786</v>
          </cell>
        </row>
        <row r="58">
          <cell r="A58" t="str">
            <v>prosinec</v>
          </cell>
          <cell r="B58">
            <v>3184160</v>
          </cell>
          <cell r="C58">
            <v>851142</v>
          </cell>
          <cell r="D58">
            <v>947844</v>
          </cell>
          <cell r="E58">
            <v>625672</v>
          </cell>
          <cell r="F58">
            <v>308499</v>
          </cell>
          <cell r="G58">
            <v>4660974</v>
          </cell>
          <cell r="H58">
            <v>4343801</v>
          </cell>
          <cell r="J58">
            <v>4983146</v>
          </cell>
        </row>
        <row r="59">
          <cell r="A59">
            <v>2001</v>
          </cell>
        </row>
        <row r="60">
          <cell r="A60" t="str">
            <v>leden</v>
          </cell>
          <cell r="B60">
            <v>3202157</v>
          </cell>
          <cell r="C60">
            <v>855256</v>
          </cell>
          <cell r="D60">
            <v>943506</v>
          </cell>
          <cell r="E60">
            <v>621363</v>
          </cell>
          <cell r="F60">
            <v>306374</v>
          </cell>
          <cell r="G60">
            <v>4678776</v>
          </cell>
          <cell r="H60">
            <v>4363787</v>
          </cell>
          <cell r="J60">
            <v>5000919</v>
          </cell>
        </row>
        <row r="61">
          <cell r="A61" t="str">
            <v>únor</v>
          </cell>
          <cell r="B61">
            <v>3057014</v>
          </cell>
          <cell r="C61">
            <v>863312</v>
          </cell>
          <cell r="D61">
            <v>944100</v>
          </cell>
          <cell r="E61">
            <v>619034</v>
          </cell>
          <cell r="F61">
            <v>305892</v>
          </cell>
          <cell r="G61">
            <v>4539360</v>
          </cell>
          <cell r="H61">
            <v>4226218</v>
          </cell>
          <cell r="J61">
            <v>4864426</v>
          </cell>
        </row>
        <row r="62">
          <cell r="A62" t="str">
            <v>březen</v>
          </cell>
          <cell r="B62">
            <v>3296980</v>
          </cell>
          <cell r="C62">
            <v>875153</v>
          </cell>
          <cell r="D62">
            <v>947625</v>
          </cell>
          <cell r="E62">
            <v>614218</v>
          </cell>
          <cell r="F62">
            <v>301941</v>
          </cell>
          <cell r="G62">
            <v>4786351</v>
          </cell>
          <cell r="H62">
            <v>4474074</v>
          </cell>
          <cell r="J62">
            <v>5119758</v>
          </cell>
        </row>
        <row r="63">
          <cell r="A63" t="str">
            <v>duben</v>
          </cell>
          <cell r="B63">
            <v>3210344</v>
          </cell>
          <cell r="C63">
            <v>875594</v>
          </cell>
          <cell r="D63">
            <v>955315</v>
          </cell>
          <cell r="E63">
            <v>618816</v>
          </cell>
          <cell r="F63">
            <v>303008</v>
          </cell>
          <cell r="G63">
            <v>4704754</v>
          </cell>
          <cell r="H63">
            <v>4388946</v>
          </cell>
          <cell r="J63">
            <v>5041253</v>
          </cell>
        </row>
        <row r="64">
          <cell r="A64" t="str">
            <v>květen</v>
          </cell>
          <cell r="B64">
            <v>3242451</v>
          </cell>
          <cell r="C64">
            <v>887790</v>
          </cell>
          <cell r="D64">
            <v>959612</v>
          </cell>
          <cell r="E64">
            <v>627076</v>
          </cell>
          <cell r="F64">
            <v>306354</v>
          </cell>
          <cell r="G64">
            <v>4757317</v>
          </cell>
          <cell r="H64">
            <v>4436595</v>
          </cell>
          <cell r="J64">
            <v>5089853</v>
          </cell>
        </row>
        <row r="65">
          <cell r="A65" t="str">
            <v>červen</v>
          </cell>
          <cell r="B65">
            <v>3153294</v>
          </cell>
          <cell r="C65">
            <v>904900</v>
          </cell>
          <cell r="D65">
            <v>960056</v>
          </cell>
          <cell r="E65">
            <v>630125</v>
          </cell>
          <cell r="F65">
            <v>306185</v>
          </cell>
          <cell r="G65">
            <v>4688319</v>
          </cell>
          <cell r="H65">
            <v>4364379</v>
          </cell>
          <cell r="J65">
            <v>5018250</v>
          </cell>
        </row>
        <row r="66">
          <cell r="A66" t="str">
            <v>červenec</v>
          </cell>
          <cell r="B66">
            <v>3166138</v>
          </cell>
          <cell r="C66">
            <v>896522</v>
          </cell>
          <cell r="D66">
            <v>961481</v>
          </cell>
          <cell r="E66">
            <v>632074</v>
          </cell>
          <cell r="F66">
            <v>304401</v>
          </cell>
          <cell r="G66">
            <v>4694734</v>
          </cell>
          <cell r="H66">
            <v>4367061</v>
          </cell>
          <cell r="J66">
            <v>5024141</v>
          </cell>
        </row>
        <row r="67">
          <cell r="A67" t="str">
            <v>srpen</v>
          </cell>
          <cell r="B67">
            <v>3152586</v>
          </cell>
          <cell r="C67">
            <v>894555</v>
          </cell>
          <cell r="D67">
            <v>963421</v>
          </cell>
          <cell r="E67">
            <v>633880</v>
          </cell>
          <cell r="F67">
            <v>303233</v>
          </cell>
          <cell r="G67">
            <v>4681021</v>
          </cell>
          <cell r="H67">
            <v>4350374</v>
          </cell>
          <cell r="J67">
            <v>5010562</v>
          </cell>
        </row>
        <row r="68">
          <cell r="A68" t="str">
            <v>září</v>
          </cell>
          <cell r="B68">
            <v>3169406</v>
          </cell>
          <cell r="C68">
            <v>892552</v>
          </cell>
          <cell r="D68">
            <v>965535</v>
          </cell>
          <cell r="E68">
            <v>635429</v>
          </cell>
          <cell r="F68">
            <v>302912</v>
          </cell>
          <cell r="G68">
            <v>4697387</v>
          </cell>
          <cell r="H68">
            <v>4364870</v>
          </cell>
          <cell r="J68">
            <v>5027493</v>
          </cell>
        </row>
        <row r="69">
          <cell r="A69" t="str">
            <v>říjen</v>
          </cell>
          <cell r="B69">
            <v>3295944</v>
          </cell>
          <cell r="C69">
            <v>905870</v>
          </cell>
          <cell r="D69">
            <v>966970</v>
          </cell>
          <cell r="E69">
            <v>636089</v>
          </cell>
          <cell r="F69">
            <v>302334</v>
          </cell>
          <cell r="G69">
            <v>4837903</v>
          </cell>
          <cell r="H69">
            <v>4504148</v>
          </cell>
          <cell r="J69">
            <v>5168784</v>
          </cell>
        </row>
        <row r="70">
          <cell r="A70" t="str">
            <v>listopad</v>
          </cell>
          <cell r="B70">
            <v>3179412</v>
          </cell>
          <cell r="C70">
            <v>920096</v>
          </cell>
          <cell r="D70">
            <v>967295</v>
          </cell>
          <cell r="E70">
            <v>635613</v>
          </cell>
          <cell r="F70">
            <v>301385</v>
          </cell>
          <cell r="G70">
            <v>4735121</v>
          </cell>
          <cell r="H70">
            <v>4400893</v>
          </cell>
          <cell r="J70">
            <v>5066803</v>
          </cell>
        </row>
        <row r="71">
          <cell r="A71" t="str">
            <v>prosinec</v>
          </cell>
          <cell r="B71">
            <v>2999655</v>
          </cell>
          <cell r="C71">
            <v>895851</v>
          </cell>
          <cell r="D71">
            <v>964554</v>
          </cell>
          <cell r="E71">
            <v>632893</v>
          </cell>
          <cell r="F71">
            <v>299607</v>
          </cell>
          <cell r="G71">
            <v>4528399</v>
          </cell>
          <cell r="H71">
            <v>4195113</v>
          </cell>
          <cell r="J71">
            <v>4860060</v>
          </cell>
        </row>
        <row r="72">
          <cell r="A72">
            <v>2002</v>
          </cell>
        </row>
        <row r="73">
          <cell r="A73" t="str">
            <v>leden</v>
          </cell>
          <cell r="B73">
            <v>3318004</v>
          </cell>
          <cell r="C73">
            <v>894606</v>
          </cell>
          <cell r="D73">
            <v>958666</v>
          </cell>
          <cell r="E73">
            <v>627828</v>
          </cell>
          <cell r="F73">
            <v>297749</v>
          </cell>
          <cell r="G73">
            <v>4840438</v>
          </cell>
          <cell r="H73">
            <v>4510359</v>
          </cell>
          <cell r="J73">
            <v>5171276</v>
          </cell>
        </row>
        <row r="74">
          <cell r="A74" t="str">
            <v>únor</v>
          </cell>
          <cell r="B74">
            <v>3053550</v>
          </cell>
          <cell r="C74">
            <v>889480</v>
          </cell>
          <cell r="D74">
            <v>960110</v>
          </cell>
          <cell r="E74">
            <v>625965</v>
          </cell>
          <cell r="F74">
            <v>297770</v>
          </cell>
          <cell r="G74">
            <v>4568995</v>
          </cell>
          <cell r="H74">
            <v>4240800</v>
          </cell>
          <cell r="J74">
            <v>4903140</v>
          </cell>
        </row>
        <row r="75">
          <cell r="A75" t="str">
            <v>březen</v>
          </cell>
          <cell r="B75">
            <v>3192232</v>
          </cell>
          <cell r="C75">
            <v>900071</v>
          </cell>
          <cell r="D75">
            <v>964604</v>
          </cell>
          <cell r="E75">
            <v>624837</v>
          </cell>
          <cell r="F75">
            <v>295581</v>
          </cell>
          <cell r="G75">
            <v>4717140</v>
          </cell>
          <cell r="H75">
            <v>4387884</v>
          </cell>
          <cell r="J75">
            <v>5056907</v>
          </cell>
        </row>
        <row r="76">
          <cell r="A76" t="str">
            <v>duben</v>
          </cell>
          <cell r="B76">
            <v>3150008</v>
          </cell>
          <cell r="C76">
            <v>911125</v>
          </cell>
          <cell r="D76">
            <v>972654</v>
          </cell>
          <cell r="E76">
            <v>632940</v>
          </cell>
          <cell r="F76">
            <v>297589</v>
          </cell>
          <cell r="G76">
            <v>4694073</v>
          </cell>
          <cell r="H76">
            <v>4358722</v>
          </cell>
          <cell r="J76">
            <v>5033787</v>
          </cell>
        </row>
        <row r="77">
          <cell r="A77" t="str">
            <v>květen</v>
          </cell>
          <cell r="B77">
            <v>3197777</v>
          </cell>
          <cell r="C77">
            <v>922235</v>
          </cell>
          <cell r="D77">
            <v>977006</v>
          </cell>
          <cell r="E77">
            <v>641229</v>
          </cell>
          <cell r="F77">
            <v>300604</v>
          </cell>
          <cell r="G77">
            <v>4761241</v>
          </cell>
          <cell r="H77">
            <v>4420616</v>
          </cell>
          <cell r="J77">
            <v>5097018</v>
          </cell>
        </row>
        <row r="78">
          <cell r="A78" t="str">
            <v>červen</v>
          </cell>
          <cell r="B78">
            <v>3094179</v>
          </cell>
          <cell r="C78">
            <v>913939</v>
          </cell>
          <cell r="D78">
            <v>977703</v>
          </cell>
          <cell r="E78">
            <v>644118</v>
          </cell>
          <cell r="F78">
            <v>301088</v>
          </cell>
          <cell r="G78">
            <v>4652236</v>
          </cell>
          <cell r="H78">
            <v>4309206</v>
          </cell>
          <cell r="J78">
            <v>4985821</v>
          </cell>
        </row>
        <row r="79">
          <cell r="A79" t="str">
            <v>červenec</v>
          </cell>
          <cell r="B79">
            <v>3274821</v>
          </cell>
          <cell r="C79">
            <v>923790</v>
          </cell>
          <cell r="D79">
            <v>979257</v>
          </cell>
          <cell r="E79">
            <v>646663</v>
          </cell>
          <cell r="F79">
            <v>299957</v>
          </cell>
          <cell r="G79">
            <v>4845274</v>
          </cell>
          <cell r="H79">
            <v>4498568</v>
          </cell>
          <cell r="J79">
            <v>5177868</v>
          </cell>
        </row>
        <row r="80">
          <cell r="A80" t="str">
            <v>srpen</v>
          </cell>
          <cell r="B80">
            <v>3129930</v>
          </cell>
          <cell r="C80">
            <v>912990</v>
          </cell>
          <cell r="D80">
            <v>980389</v>
          </cell>
          <cell r="E80">
            <v>647878</v>
          </cell>
          <cell r="F80">
            <v>298788</v>
          </cell>
          <cell r="G80">
            <v>4690798</v>
          </cell>
          <cell r="H80">
            <v>4341708</v>
          </cell>
          <cell r="J80">
            <v>5023309</v>
          </cell>
        </row>
        <row r="81">
          <cell r="A81" t="str">
            <v>září</v>
          </cell>
          <cell r="B81">
            <v>3118634</v>
          </cell>
          <cell r="C81">
            <v>907476</v>
          </cell>
          <cell r="D81">
            <v>982856</v>
          </cell>
          <cell r="E81">
            <v>649608</v>
          </cell>
          <cell r="F81">
            <v>298519</v>
          </cell>
          <cell r="G81">
            <v>4675718</v>
          </cell>
          <cell r="H81">
            <v>4324629</v>
          </cell>
          <cell r="J81">
            <v>5008966</v>
          </cell>
        </row>
        <row r="82">
          <cell r="A82" t="str">
            <v>říjen</v>
          </cell>
          <cell r="B82">
            <v>3206968</v>
          </cell>
          <cell r="C82">
            <v>925246</v>
          </cell>
          <cell r="D82">
            <v>984601</v>
          </cell>
          <cell r="E82">
            <v>650493</v>
          </cell>
          <cell r="F82">
            <v>298603</v>
          </cell>
          <cell r="G82">
            <v>4782707</v>
          </cell>
          <cell r="H82">
            <v>4430817</v>
          </cell>
          <cell r="J82">
            <v>5116815</v>
          </cell>
        </row>
        <row r="83">
          <cell r="A83" t="str">
            <v>listopad</v>
          </cell>
          <cell r="B83">
            <v>3116266</v>
          </cell>
          <cell r="C83">
            <v>928376</v>
          </cell>
          <cell r="D83">
            <v>985060</v>
          </cell>
          <cell r="E83">
            <v>650168</v>
          </cell>
          <cell r="F83">
            <v>298147</v>
          </cell>
          <cell r="G83">
            <v>4694810</v>
          </cell>
          <cell r="H83">
            <v>4342789</v>
          </cell>
          <cell r="J83">
            <v>5029702</v>
          </cell>
        </row>
        <row r="84">
          <cell r="A84" t="str">
            <v>prosinec</v>
          </cell>
          <cell r="B84">
            <v>3027008</v>
          </cell>
          <cell r="C84">
            <v>906610</v>
          </cell>
          <cell r="D84">
            <v>983336</v>
          </cell>
          <cell r="E84">
            <v>648029</v>
          </cell>
          <cell r="F84">
            <v>296528</v>
          </cell>
          <cell r="G84">
            <v>4581647</v>
          </cell>
          <cell r="H84">
            <v>4230146</v>
          </cell>
          <cell r="J84">
            <v>4916954</v>
          </cell>
        </row>
        <row r="85">
          <cell r="A85">
            <v>2003</v>
          </cell>
        </row>
        <row r="86">
          <cell r="A86" t="str">
            <v>leden</v>
          </cell>
          <cell r="B86">
            <v>3257150</v>
          </cell>
          <cell r="C86">
            <v>895682</v>
          </cell>
          <cell r="D86">
            <v>978321</v>
          </cell>
          <cell r="E86">
            <v>643317</v>
          </cell>
          <cell r="F86">
            <v>294648</v>
          </cell>
          <cell r="G86">
            <v>4796149</v>
          </cell>
          <cell r="H86">
            <v>4447480</v>
          </cell>
          <cell r="J86">
            <v>5131153</v>
          </cell>
        </row>
        <row r="87">
          <cell r="A87" t="str">
            <v>únor</v>
          </cell>
          <cell r="B87">
            <v>3035990</v>
          </cell>
          <cell r="C87">
            <v>915423</v>
          </cell>
          <cell r="D87">
            <v>979308</v>
          </cell>
          <cell r="E87">
            <v>640941</v>
          </cell>
          <cell r="F87">
            <v>294489</v>
          </cell>
          <cell r="G87">
            <v>4592354</v>
          </cell>
          <cell r="H87">
            <v>4245902</v>
          </cell>
          <cell r="J87">
            <v>4930721</v>
          </cell>
        </row>
        <row r="88">
          <cell r="A88" t="str">
            <v>březen</v>
          </cell>
          <cell r="B88">
            <v>3094347</v>
          </cell>
          <cell r="C88">
            <v>927796</v>
          </cell>
          <cell r="D88">
            <v>982916</v>
          </cell>
          <cell r="E88">
            <v>633693</v>
          </cell>
          <cell r="F88">
            <v>291581</v>
          </cell>
          <cell r="G88">
            <v>4655836</v>
          </cell>
          <cell r="H88">
            <v>4313724</v>
          </cell>
          <cell r="J88">
            <v>5005059</v>
          </cell>
        </row>
        <row r="89">
          <cell r="A89" t="str">
            <v>duben</v>
          </cell>
          <cell r="B89">
            <v>3047574</v>
          </cell>
          <cell r="C89">
            <v>932528</v>
          </cell>
          <cell r="D89">
            <v>990548</v>
          </cell>
          <cell r="E89">
            <v>637293</v>
          </cell>
          <cell r="F89">
            <v>294015</v>
          </cell>
          <cell r="G89">
            <v>4617395</v>
          </cell>
          <cell r="H89">
            <v>4274117</v>
          </cell>
          <cell r="J89">
            <v>4970650</v>
          </cell>
        </row>
        <row r="90">
          <cell r="A90" t="str">
            <v>květen</v>
          </cell>
          <cell r="B90">
            <v>3139997</v>
          </cell>
          <cell r="C90">
            <v>947769</v>
          </cell>
          <cell r="D90">
            <v>994676</v>
          </cell>
          <cell r="E90">
            <v>644339</v>
          </cell>
          <cell r="F90">
            <v>297428</v>
          </cell>
          <cell r="G90">
            <v>4732105</v>
          </cell>
          <cell r="H90">
            <v>4385194</v>
          </cell>
          <cell r="J90">
            <v>5082442</v>
          </cell>
        </row>
        <row r="91">
          <cell r="A91" t="str">
            <v>červen</v>
          </cell>
          <cell r="B91">
            <v>3060593</v>
          </cell>
          <cell r="C91">
            <v>946206</v>
          </cell>
          <cell r="D91">
            <v>995708</v>
          </cell>
          <cell r="E91">
            <v>646883</v>
          </cell>
          <cell r="F91">
            <v>297304</v>
          </cell>
          <cell r="G91">
            <v>4653682</v>
          </cell>
          <cell r="H91">
            <v>4304103</v>
          </cell>
          <cell r="J91">
            <v>5002507</v>
          </cell>
        </row>
        <row r="92">
          <cell r="A92" t="str">
            <v>červenec</v>
          </cell>
          <cell r="B92">
            <v>3106661</v>
          </cell>
          <cell r="C92">
            <v>948467</v>
          </cell>
          <cell r="D92">
            <v>997199</v>
          </cell>
          <cell r="E92">
            <v>648661</v>
          </cell>
          <cell r="F92">
            <v>295765</v>
          </cell>
          <cell r="G92">
            <v>4703789</v>
          </cell>
          <cell r="H92">
            <v>4350893</v>
          </cell>
          <cell r="J92">
            <v>5052327</v>
          </cell>
        </row>
        <row r="93">
          <cell r="A93" t="str">
            <v>srpen</v>
          </cell>
          <cell r="B93">
            <v>3055058</v>
          </cell>
          <cell r="C93">
            <v>938787</v>
          </cell>
          <cell r="D93">
            <v>998700</v>
          </cell>
          <cell r="E93">
            <v>649638</v>
          </cell>
          <cell r="F93">
            <v>294966</v>
          </cell>
          <cell r="G93">
            <v>4643483</v>
          </cell>
          <cell r="H93">
            <v>4288811</v>
          </cell>
          <cell r="J93">
            <v>4992545</v>
          </cell>
        </row>
        <row r="94">
          <cell r="A94" t="str">
            <v>září</v>
          </cell>
          <cell r="B94">
            <v>3060692</v>
          </cell>
          <cell r="C94">
            <v>937603</v>
          </cell>
          <cell r="D94">
            <v>1000978</v>
          </cell>
          <cell r="E94">
            <v>651177</v>
          </cell>
          <cell r="F94">
            <v>295062</v>
          </cell>
          <cell r="G94">
            <v>4649472</v>
          </cell>
          <cell r="H94">
            <v>4293357</v>
          </cell>
          <cell r="J94">
            <v>4999273</v>
          </cell>
        </row>
        <row r="95">
          <cell r="A95" t="str">
            <v>říjen</v>
          </cell>
          <cell r="B95">
            <v>3094649</v>
          </cell>
          <cell r="C95">
            <v>952999</v>
          </cell>
          <cell r="D95">
            <v>1002086</v>
          </cell>
          <cell r="E95">
            <v>651823</v>
          </cell>
          <cell r="F95">
            <v>295034</v>
          </cell>
          <cell r="G95">
            <v>4699471</v>
          </cell>
          <cell r="H95">
            <v>4342682</v>
          </cell>
          <cell r="J95">
            <v>5049734</v>
          </cell>
        </row>
        <row r="96">
          <cell r="A96" t="str">
            <v>listopad</v>
          </cell>
          <cell r="B96">
            <v>3051169</v>
          </cell>
          <cell r="C96">
            <v>951447</v>
          </cell>
          <cell r="D96">
            <v>1001365</v>
          </cell>
          <cell r="E96">
            <v>650669</v>
          </cell>
          <cell r="F96">
            <v>294075</v>
          </cell>
          <cell r="G96">
            <v>4653285</v>
          </cell>
          <cell r="H96">
            <v>4296691</v>
          </cell>
          <cell r="J96">
            <v>5003981</v>
          </cell>
        </row>
        <row r="97">
          <cell r="A97" t="str">
            <v>prosinec</v>
          </cell>
          <cell r="B97">
            <v>3004465</v>
          </cell>
          <cell r="C97">
            <v>941023</v>
          </cell>
          <cell r="D97">
            <v>998520</v>
          </cell>
          <cell r="E97">
            <v>648486</v>
          </cell>
          <cell r="F97">
            <v>292329</v>
          </cell>
          <cell r="G97">
            <v>4593974</v>
          </cell>
          <cell r="H97">
            <v>4237817</v>
          </cell>
          <cell r="J97">
            <v>4944008</v>
          </cell>
        </row>
        <row r="98">
          <cell r="A98">
            <v>2004</v>
          </cell>
        </row>
        <row r="99">
          <cell r="A99" t="str">
            <v>leden</v>
          </cell>
          <cell r="B99">
            <v>3213377</v>
          </cell>
          <cell r="C99">
            <v>917491</v>
          </cell>
          <cell r="D99">
            <v>982957</v>
          </cell>
          <cell r="E99">
            <v>639241</v>
          </cell>
          <cell r="F99">
            <v>286602</v>
          </cell>
          <cell r="G99">
            <v>4770109</v>
          </cell>
          <cell r="H99">
            <v>4417470</v>
          </cell>
          <cell r="J99">
            <v>5113825</v>
          </cell>
        </row>
        <row r="100">
          <cell r="A100" t="str">
            <v>únor</v>
          </cell>
          <cell r="B100">
            <v>2967152</v>
          </cell>
          <cell r="C100">
            <v>909680</v>
          </cell>
          <cell r="D100">
            <v>975146</v>
          </cell>
          <cell r="E100">
            <v>642264</v>
          </cell>
          <cell r="F100">
            <v>285232</v>
          </cell>
          <cell r="G100">
            <v>4519096</v>
          </cell>
          <cell r="H100">
            <v>4162064</v>
          </cell>
          <cell r="J100">
            <v>4851978</v>
          </cell>
        </row>
        <row r="101">
          <cell r="A101" t="str">
            <v>březen</v>
          </cell>
          <cell r="B101">
            <v>3109390</v>
          </cell>
          <cell r="C101">
            <v>934604</v>
          </cell>
          <cell r="D101">
            <v>968010</v>
          </cell>
          <cell r="E101">
            <v>676092</v>
          </cell>
          <cell r="F101">
            <v>284117</v>
          </cell>
          <cell r="G101">
            <v>4720086</v>
          </cell>
          <cell r="H101">
            <v>4328111</v>
          </cell>
          <cell r="J101">
            <v>5012004</v>
          </cell>
        </row>
        <row r="102">
          <cell r="A102" t="str">
            <v>duben</v>
          </cell>
          <cell r="B102">
            <v>3055484</v>
          </cell>
          <cell r="C102">
            <v>939918</v>
          </cell>
          <cell r="D102">
            <v>966957</v>
          </cell>
          <cell r="E102">
            <v>728877</v>
          </cell>
          <cell r="F102">
            <v>284324</v>
          </cell>
          <cell r="G102">
            <v>4724279</v>
          </cell>
          <cell r="H102">
            <v>4279726</v>
          </cell>
          <cell r="J102">
            <v>4962359</v>
          </cell>
        </row>
        <row r="103">
          <cell r="A103" t="str">
            <v>květen</v>
          </cell>
          <cell r="B103">
            <v>3057249</v>
          </cell>
          <cell r="C103">
            <v>952971</v>
          </cell>
          <cell r="D103">
            <v>965774</v>
          </cell>
          <cell r="E103">
            <v>744988</v>
          </cell>
          <cell r="F103">
            <v>284149</v>
          </cell>
          <cell r="G103">
            <v>4755208</v>
          </cell>
          <cell r="H103">
            <v>4294369</v>
          </cell>
          <cell r="J103">
            <v>4975994</v>
          </cell>
        </row>
        <row r="104">
          <cell r="A104" t="str">
            <v>červen</v>
          </cell>
          <cell r="B104">
            <v>3082386</v>
          </cell>
          <cell r="C104">
            <v>959292</v>
          </cell>
          <cell r="D104">
            <v>962814</v>
          </cell>
          <cell r="E104">
            <v>750591</v>
          </cell>
          <cell r="F104">
            <v>281856</v>
          </cell>
          <cell r="G104">
            <v>4792269</v>
          </cell>
          <cell r="H104">
            <v>4323534</v>
          </cell>
          <cell r="J104">
            <v>5004492</v>
          </cell>
        </row>
        <row r="105">
          <cell r="A105" t="str">
            <v>červenec</v>
          </cell>
          <cell r="B105">
            <v>3106374</v>
          </cell>
          <cell r="C105">
            <v>954158</v>
          </cell>
          <cell r="D105">
            <v>961029</v>
          </cell>
          <cell r="E105">
            <v>755318</v>
          </cell>
          <cell r="F105">
            <v>277934</v>
          </cell>
          <cell r="G105">
            <v>4815850</v>
          </cell>
          <cell r="H105">
            <v>4338466</v>
          </cell>
          <cell r="J105">
            <v>5021561</v>
          </cell>
        </row>
        <row r="106">
          <cell r="A106" t="str">
            <v>srpen</v>
          </cell>
          <cell r="B106">
            <v>3072445</v>
          </cell>
          <cell r="C106">
            <v>954686</v>
          </cell>
          <cell r="D106">
            <v>960078</v>
          </cell>
          <cell r="E106">
            <v>757087</v>
          </cell>
          <cell r="F106">
            <v>274972</v>
          </cell>
          <cell r="G106">
            <v>4784218</v>
          </cell>
          <cell r="H106">
            <v>4302103</v>
          </cell>
          <cell r="J106">
            <v>4987209</v>
          </cell>
        </row>
        <row r="107">
          <cell r="A107" t="str">
            <v>září</v>
          </cell>
          <cell r="B107">
            <v>3082148</v>
          </cell>
          <cell r="C107">
            <v>951542</v>
          </cell>
          <cell r="D107">
            <v>959283</v>
          </cell>
          <cell r="E107">
            <v>758861</v>
          </cell>
          <cell r="F107">
            <v>274038</v>
          </cell>
          <cell r="G107">
            <v>4792551</v>
          </cell>
          <cell r="H107">
            <v>4307728</v>
          </cell>
          <cell r="J107">
            <v>4992973</v>
          </cell>
        </row>
        <row r="108">
          <cell r="A108" t="str">
            <v>říjen</v>
          </cell>
          <cell r="B108">
            <v>3098595</v>
          </cell>
          <cell r="C108">
            <v>960582</v>
          </cell>
          <cell r="D108">
            <v>957676</v>
          </cell>
          <cell r="E108">
            <v>759325</v>
          </cell>
          <cell r="F108">
            <v>272853</v>
          </cell>
          <cell r="G108">
            <v>4818502</v>
          </cell>
          <cell r="H108">
            <v>4332030</v>
          </cell>
          <cell r="J108">
            <v>5016853</v>
          </cell>
        </row>
        <row r="109">
          <cell r="A109" t="str">
            <v>listopad</v>
          </cell>
          <cell r="B109">
            <v>3144108</v>
          </cell>
          <cell r="C109">
            <v>970066</v>
          </cell>
          <cell r="D109">
            <v>952801</v>
          </cell>
          <cell r="E109">
            <v>756293</v>
          </cell>
          <cell r="F109">
            <v>270913</v>
          </cell>
          <cell r="G109">
            <v>0</v>
          </cell>
          <cell r="H109">
            <v>0</v>
          </cell>
          <cell r="J109">
            <v>0</v>
          </cell>
        </row>
        <row r="110">
          <cell r="A110" t="str">
            <v>prosinec</v>
          </cell>
          <cell r="B110">
            <v>3125092</v>
          </cell>
          <cell r="C110">
            <v>966150</v>
          </cell>
          <cell r="D110">
            <v>945508</v>
          </cell>
          <cell r="E110">
            <v>750307</v>
          </cell>
          <cell r="F110">
            <v>267524</v>
          </cell>
          <cell r="G110">
            <v>0</v>
          </cell>
          <cell r="H110">
            <v>0</v>
          </cell>
          <cell r="J110">
            <v>0</v>
          </cell>
        </row>
        <row r="111">
          <cell r="A111">
            <v>2005</v>
          </cell>
        </row>
        <row r="112">
          <cell r="A112" t="str">
            <v>Zdroj: Účetní zprávy ČSSZ</v>
          </cell>
          <cell r="B112">
            <v>3145896</v>
          </cell>
          <cell r="C112">
            <v>920541</v>
          </cell>
          <cell r="D112">
            <v>928308</v>
          </cell>
          <cell r="E112">
            <v>748778</v>
          </cell>
          <cell r="F112">
            <v>261297</v>
          </cell>
          <cell r="G112">
            <v>4815215</v>
          </cell>
          <cell r="H112">
            <v>4327734</v>
          </cell>
          <cell r="J112">
            <v>4994745</v>
          </cell>
        </row>
        <row r="113">
          <cell r="A113" t="str">
            <v>*) podle počtu OSVČ povinných platit zálohy na DP</v>
          </cell>
          <cell r="B113">
            <v>2979492</v>
          </cell>
          <cell r="C113">
            <v>918914</v>
          </cell>
          <cell r="D113">
            <v>923856</v>
          </cell>
          <cell r="E113">
            <v>742681</v>
          </cell>
          <cell r="F113">
            <v>259126</v>
          </cell>
          <cell r="G113">
            <v>4641087</v>
          </cell>
          <cell r="H113">
            <v>4157532</v>
          </cell>
          <cell r="J113">
            <v>4822262</v>
          </cell>
        </row>
        <row r="114">
          <cell r="A114" t="str">
            <v>**) podle počtu OSVČ vykonávajících činnost</v>
          </cell>
          <cell r="B114">
            <v>3192063</v>
          </cell>
          <cell r="C114">
            <v>943933</v>
          </cell>
          <cell r="D114">
            <v>920467</v>
          </cell>
          <cell r="E114">
            <v>738786</v>
          </cell>
          <cell r="F114">
            <v>257351</v>
          </cell>
          <cell r="G114">
            <v>4874782</v>
          </cell>
          <cell r="H114">
            <v>4393347</v>
          </cell>
          <cell r="J114">
            <v>5056463</v>
          </cell>
        </row>
        <row r="115">
          <cell r="A115" t="str">
            <v>duben</v>
          </cell>
          <cell r="B115">
            <v>3107776</v>
          </cell>
          <cell r="C115">
            <v>954767</v>
          </cell>
          <cell r="D115">
            <v>921385</v>
          </cell>
          <cell r="E115">
            <v>738893</v>
          </cell>
          <cell r="F115">
            <v>256339</v>
          </cell>
          <cell r="G115">
            <v>4801436</v>
          </cell>
          <cell r="H115">
            <v>4318882</v>
          </cell>
          <cell r="J115">
            <v>4983928</v>
          </cell>
        </row>
        <row r="116">
          <cell r="A116" t="str">
            <v>květen</v>
          </cell>
          <cell r="G116">
            <v>0</v>
          </cell>
          <cell r="H116">
            <v>0</v>
          </cell>
          <cell r="J116">
            <v>0</v>
          </cell>
        </row>
        <row r="117">
          <cell r="A117" t="str">
            <v>červen</v>
          </cell>
          <cell r="G117">
            <v>0</v>
          </cell>
          <cell r="H117">
            <v>0</v>
          </cell>
          <cell r="J117">
            <v>0</v>
          </cell>
        </row>
        <row r="118">
          <cell r="A118" t="str">
            <v>červenec</v>
          </cell>
          <cell r="G118">
            <v>0</v>
          </cell>
          <cell r="H118">
            <v>0</v>
          </cell>
          <cell r="J118">
            <v>0</v>
          </cell>
        </row>
        <row r="119">
          <cell r="A119" t="str">
            <v>srpen</v>
          </cell>
          <cell r="G119">
            <v>0</v>
          </cell>
          <cell r="H119">
            <v>0</v>
          </cell>
          <cell r="J119">
            <v>0</v>
          </cell>
        </row>
        <row r="120">
          <cell r="A120" t="str">
            <v>září</v>
          </cell>
          <cell r="G120">
            <v>0</v>
          </cell>
          <cell r="H120">
            <v>0</v>
          </cell>
          <cell r="J120">
            <v>0</v>
          </cell>
        </row>
        <row r="121">
          <cell r="A121" t="str">
            <v>říjen</v>
          </cell>
          <cell r="G121">
            <v>0</v>
          </cell>
          <cell r="H121">
            <v>0</v>
          </cell>
          <cell r="J121">
            <v>0</v>
          </cell>
        </row>
        <row r="122">
          <cell r="A122" t="str">
            <v>listopad</v>
          </cell>
          <cell r="G122">
            <v>0</v>
          </cell>
          <cell r="H122">
            <v>0</v>
          </cell>
          <cell r="J122">
            <v>0</v>
          </cell>
        </row>
        <row r="123">
          <cell r="A123" t="str">
            <v>prosinec</v>
          </cell>
          <cell r="G123">
            <v>0</v>
          </cell>
          <cell r="H123">
            <v>0</v>
          </cell>
          <cell r="J123">
            <v>0</v>
          </cell>
        </row>
        <row r="125">
          <cell r="A125" t="str">
            <v>Zdroj: Účetní zprávy ČSSZ</v>
          </cell>
        </row>
        <row r="126">
          <cell r="A126" t="str">
            <v>*) podle počtu OSVČ povinných platit zálohy na DP</v>
          </cell>
        </row>
        <row r="127">
          <cell r="A127" t="str">
            <v>**) podle počtu OSVČ vykonávajících činnost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poj_M"/>
      <sheetName val="poj_R"/>
      <sheetName val="poj_Rc"/>
      <sheetName val="poj_R_vyv"/>
      <sheetName val="poj_Rc_vyv"/>
      <sheetName val="Npoj_prehl"/>
      <sheetName val="Dpoj_preh"/>
      <sheetName val="Pojistenci_CSSZ"/>
    </sheetNames>
    <definedNames>
      <definedName name="POJ_M" refersTo="='poj_M'!$A$1:$J$65536"/>
    </definedNames>
    <sheetDataSet>
      <sheetData sheetId="0"/>
      <sheetData sheetId="1">
        <row r="2">
          <cell r="A2" t="str">
            <v>Počet pojištěnců v jednotlivých měsících</v>
          </cell>
        </row>
        <row r="4">
          <cell r="B4" t="str">
            <v>Velké</v>
          </cell>
          <cell r="C4" t="str">
            <v>Malé</v>
          </cell>
          <cell r="D4" t="str">
            <v>OSVČ</v>
          </cell>
          <cell r="E4" t="str">
            <v>OSVČ</v>
          </cell>
          <cell r="F4" t="str">
            <v>OSVČ</v>
          </cell>
          <cell r="G4" t="str">
            <v>Celkem</v>
          </cell>
          <cell r="H4" t="str">
            <v xml:space="preserve">Celkem </v>
          </cell>
          <cell r="J4" t="str">
            <v>Celkem</v>
          </cell>
        </row>
        <row r="5">
          <cell r="A5" t="str">
            <v>Měsíc</v>
          </cell>
          <cell r="B5" t="str">
            <v>organizace</v>
          </cell>
          <cell r="C5" t="str">
            <v>organizace</v>
          </cell>
          <cell r="D5" t="str">
            <v>vykonávající</v>
          </cell>
          <cell r="E5" t="str">
            <v>povin. platit</v>
          </cell>
          <cell r="F5" t="str">
            <v>účastni na</v>
          </cell>
          <cell r="G5" t="str">
            <v>důchodově</v>
          </cell>
          <cell r="H5" t="str">
            <v>nemocensky</v>
          </cell>
          <cell r="J5" t="str">
            <v>důchodově</v>
          </cell>
        </row>
        <row r="6">
          <cell r="B6" t="str">
            <v>VO</v>
          </cell>
          <cell r="C6" t="str">
            <v>MO</v>
          </cell>
          <cell r="D6" t="str">
            <v>činnost</v>
          </cell>
          <cell r="E6" t="str">
            <v>zál. na DP</v>
          </cell>
          <cell r="F6" t="str">
            <v>nem. poj.</v>
          </cell>
          <cell r="G6" t="str">
            <v>pojištění *)</v>
          </cell>
          <cell r="H6" t="str">
            <v>pojištění</v>
          </cell>
          <cell r="J6" t="str">
            <v>pojištění **)</v>
          </cell>
        </row>
        <row r="7">
          <cell r="A7">
            <v>1997</v>
          </cell>
        </row>
        <row r="8">
          <cell r="A8" t="str">
            <v>leden</v>
          </cell>
          <cell r="B8">
            <v>3792630</v>
          </cell>
          <cell r="C8">
            <v>892218</v>
          </cell>
          <cell r="D8">
            <v>724274</v>
          </cell>
          <cell r="E8">
            <v>557695</v>
          </cell>
          <cell r="F8">
            <v>344312</v>
          </cell>
          <cell r="G8">
            <v>5242543</v>
          </cell>
          <cell r="H8">
            <v>5029160</v>
          </cell>
          <cell r="J8">
            <v>5409122</v>
          </cell>
        </row>
        <row r="9">
          <cell r="A9" t="str">
            <v>únor</v>
          </cell>
          <cell r="B9">
            <v>3634295</v>
          </cell>
          <cell r="C9">
            <v>876571</v>
          </cell>
          <cell r="D9">
            <v>732305</v>
          </cell>
          <cell r="E9">
            <v>578075</v>
          </cell>
          <cell r="F9">
            <v>355117</v>
          </cell>
          <cell r="G9">
            <v>5088941</v>
          </cell>
          <cell r="H9">
            <v>4865983</v>
          </cell>
          <cell r="J9">
            <v>5243171</v>
          </cell>
        </row>
        <row r="10">
          <cell r="A10" t="str">
            <v>březen</v>
          </cell>
          <cell r="B10">
            <v>3534340</v>
          </cell>
          <cell r="C10">
            <v>875412</v>
          </cell>
          <cell r="D10">
            <v>747099</v>
          </cell>
          <cell r="E10">
            <v>572964</v>
          </cell>
          <cell r="F10">
            <v>348522</v>
          </cell>
          <cell r="G10">
            <v>4982716</v>
          </cell>
          <cell r="H10">
            <v>4758274</v>
          </cell>
          <cell r="J10">
            <v>5156851</v>
          </cell>
        </row>
        <row r="11">
          <cell r="A11" t="str">
            <v>duben</v>
          </cell>
          <cell r="B11">
            <v>3683772</v>
          </cell>
          <cell r="C11">
            <v>905023</v>
          </cell>
          <cell r="D11">
            <v>767552</v>
          </cell>
          <cell r="E11">
            <v>574778</v>
          </cell>
          <cell r="F11">
            <v>344391</v>
          </cell>
          <cell r="G11">
            <v>5163573</v>
          </cell>
          <cell r="H11">
            <v>4933186</v>
          </cell>
          <cell r="J11">
            <v>5356347</v>
          </cell>
        </row>
        <row r="12">
          <cell r="A12" t="str">
            <v>květen</v>
          </cell>
          <cell r="B12">
            <v>3481582</v>
          </cell>
          <cell r="C12">
            <v>900606</v>
          </cell>
          <cell r="D12">
            <v>773922</v>
          </cell>
          <cell r="E12">
            <v>582547</v>
          </cell>
          <cell r="F12">
            <v>346409</v>
          </cell>
          <cell r="G12">
            <v>4964735</v>
          </cell>
          <cell r="H12">
            <v>4728597</v>
          </cell>
          <cell r="J12">
            <v>5156110</v>
          </cell>
        </row>
        <row r="13">
          <cell r="A13" t="str">
            <v>červen</v>
          </cell>
          <cell r="B13">
            <v>3573622</v>
          </cell>
          <cell r="C13">
            <v>904924</v>
          </cell>
          <cell r="D13">
            <v>777885</v>
          </cell>
          <cell r="E13">
            <v>587861</v>
          </cell>
          <cell r="F13">
            <v>346829</v>
          </cell>
          <cell r="G13">
            <v>5066407</v>
          </cell>
          <cell r="H13">
            <v>4825375</v>
          </cell>
          <cell r="J13">
            <v>5256431</v>
          </cell>
        </row>
        <row r="14">
          <cell r="A14" t="str">
            <v>červenec</v>
          </cell>
          <cell r="B14">
            <v>3620360</v>
          </cell>
          <cell r="C14">
            <v>868983</v>
          </cell>
          <cell r="D14">
            <v>782483</v>
          </cell>
          <cell r="E14">
            <v>592083</v>
          </cell>
          <cell r="F14">
            <v>344985</v>
          </cell>
          <cell r="G14">
            <v>5081426</v>
          </cell>
          <cell r="H14">
            <v>4834328</v>
          </cell>
          <cell r="J14">
            <v>5271826</v>
          </cell>
        </row>
        <row r="15">
          <cell r="A15" t="str">
            <v>srpen</v>
          </cell>
          <cell r="B15">
            <v>3404395</v>
          </cell>
          <cell r="C15">
            <v>877106</v>
          </cell>
          <cell r="D15">
            <v>787476</v>
          </cell>
          <cell r="E15">
            <v>593098</v>
          </cell>
          <cell r="F15">
            <v>343834</v>
          </cell>
          <cell r="G15">
            <v>4874599</v>
          </cell>
          <cell r="H15">
            <v>4625335</v>
          </cell>
          <cell r="J15">
            <v>5068977</v>
          </cell>
        </row>
        <row r="16">
          <cell r="A16" t="str">
            <v>září</v>
          </cell>
          <cell r="B16">
            <v>3540862</v>
          </cell>
          <cell r="C16">
            <v>902264</v>
          </cell>
          <cell r="D16">
            <v>793341</v>
          </cell>
          <cell r="E16">
            <v>600265</v>
          </cell>
          <cell r="F16">
            <v>344002</v>
          </cell>
          <cell r="G16">
            <v>5043391</v>
          </cell>
          <cell r="H16">
            <v>4787128</v>
          </cell>
          <cell r="J16">
            <v>5236467</v>
          </cell>
        </row>
        <row r="17">
          <cell r="A17" t="str">
            <v>říjen</v>
          </cell>
          <cell r="B17">
            <v>3575930</v>
          </cell>
          <cell r="C17">
            <v>915221</v>
          </cell>
          <cell r="D17">
            <v>798356</v>
          </cell>
          <cell r="E17">
            <v>603624</v>
          </cell>
          <cell r="F17">
            <v>340106</v>
          </cell>
          <cell r="G17">
            <v>5094775</v>
          </cell>
          <cell r="H17">
            <v>4831257</v>
          </cell>
          <cell r="J17">
            <v>5289507</v>
          </cell>
        </row>
        <row r="18">
          <cell r="A18" t="str">
            <v>listopad</v>
          </cell>
          <cell r="B18">
            <v>3446422</v>
          </cell>
          <cell r="C18">
            <v>925091</v>
          </cell>
          <cell r="D18">
            <v>802815</v>
          </cell>
          <cell r="E18">
            <v>605174</v>
          </cell>
          <cell r="F18">
            <v>339189</v>
          </cell>
          <cell r="G18">
            <v>4976687</v>
          </cell>
          <cell r="H18">
            <v>4710702</v>
          </cell>
          <cell r="J18">
            <v>5174328</v>
          </cell>
        </row>
        <row r="19">
          <cell r="A19" t="str">
            <v>prosinec</v>
          </cell>
          <cell r="B19">
            <v>3468469</v>
          </cell>
          <cell r="C19">
            <v>887761</v>
          </cell>
          <cell r="D19">
            <v>805103</v>
          </cell>
          <cell r="E19">
            <v>587879</v>
          </cell>
          <cell r="F19">
            <v>330720</v>
          </cell>
          <cell r="G19">
            <v>4944109</v>
          </cell>
          <cell r="H19">
            <v>4686950</v>
          </cell>
          <cell r="J19">
            <v>5161333</v>
          </cell>
        </row>
        <row r="20">
          <cell r="A20">
            <v>1998</v>
          </cell>
        </row>
        <row r="21">
          <cell r="A21" t="str">
            <v>leden</v>
          </cell>
          <cell r="B21">
            <v>3509529</v>
          </cell>
          <cell r="C21">
            <v>914509</v>
          </cell>
          <cell r="D21">
            <v>807190</v>
          </cell>
          <cell r="E21">
            <v>604140</v>
          </cell>
          <cell r="F21">
            <v>337914</v>
          </cell>
          <cell r="G21">
            <v>5028178</v>
          </cell>
          <cell r="H21">
            <v>4761952</v>
          </cell>
          <cell r="J21">
            <v>5231228</v>
          </cell>
        </row>
        <row r="22">
          <cell r="A22" t="str">
            <v>únor</v>
          </cell>
          <cell r="B22">
            <v>3336232</v>
          </cell>
          <cell r="C22">
            <v>939270</v>
          </cell>
          <cell r="D22">
            <v>812505</v>
          </cell>
          <cell r="E22">
            <v>602521</v>
          </cell>
          <cell r="F22">
            <v>337517</v>
          </cell>
          <cell r="G22">
            <v>4878023</v>
          </cell>
          <cell r="H22">
            <v>4613019</v>
          </cell>
          <cell r="J22">
            <v>5088007</v>
          </cell>
        </row>
        <row r="23">
          <cell r="A23" t="str">
            <v>březen</v>
          </cell>
          <cell r="B23">
            <v>3370356</v>
          </cell>
          <cell r="C23">
            <v>945544</v>
          </cell>
          <cell r="D23">
            <v>821963</v>
          </cell>
          <cell r="E23">
            <v>594043</v>
          </cell>
          <cell r="F23">
            <v>332242</v>
          </cell>
          <cell r="G23">
            <v>4909943</v>
          </cell>
          <cell r="H23">
            <v>4648142</v>
          </cell>
          <cell r="J23">
            <v>5137863</v>
          </cell>
        </row>
        <row r="24">
          <cell r="A24" t="str">
            <v>duben</v>
          </cell>
          <cell r="B24">
            <v>3380879</v>
          </cell>
          <cell r="C24">
            <v>916450</v>
          </cell>
          <cell r="D24">
            <v>834884</v>
          </cell>
          <cell r="E24">
            <v>589457</v>
          </cell>
          <cell r="F24">
            <v>330445</v>
          </cell>
          <cell r="G24">
            <v>4886786</v>
          </cell>
          <cell r="H24">
            <v>4627774</v>
          </cell>
          <cell r="J24">
            <v>5132213</v>
          </cell>
        </row>
        <row r="25">
          <cell r="A25" t="str">
            <v>květen</v>
          </cell>
          <cell r="B25">
            <v>3411308</v>
          </cell>
          <cell r="C25">
            <v>897060</v>
          </cell>
          <cell r="D25">
            <v>842486</v>
          </cell>
          <cell r="E25">
            <v>596358</v>
          </cell>
          <cell r="F25">
            <v>332448</v>
          </cell>
          <cell r="G25">
            <v>4904726</v>
          </cell>
          <cell r="H25">
            <v>4640816</v>
          </cell>
          <cell r="J25">
            <v>5150854</v>
          </cell>
        </row>
        <row r="26">
          <cell r="A26" t="str">
            <v>červen</v>
          </cell>
          <cell r="B26">
            <v>3390737</v>
          </cell>
          <cell r="C26">
            <v>908944</v>
          </cell>
          <cell r="D26">
            <v>845260</v>
          </cell>
          <cell r="E26">
            <v>600169</v>
          </cell>
          <cell r="F26">
            <v>332372</v>
          </cell>
          <cell r="G26">
            <v>4899850</v>
          </cell>
          <cell r="H26">
            <v>4632053</v>
          </cell>
          <cell r="J26">
            <v>5144941</v>
          </cell>
        </row>
        <row r="27">
          <cell r="A27" t="str">
            <v>červenec</v>
          </cell>
          <cell r="B27">
            <v>3430058</v>
          </cell>
          <cell r="C27">
            <v>905043</v>
          </cell>
          <cell r="D27">
            <v>849687</v>
          </cell>
          <cell r="E27">
            <v>602944</v>
          </cell>
          <cell r="F27">
            <v>331478</v>
          </cell>
          <cell r="G27">
            <v>4938045</v>
          </cell>
          <cell r="H27">
            <v>4666579</v>
          </cell>
          <cell r="J27">
            <v>5184788</v>
          </cell>
        </row>
        <row r="28">
          <cell r="A28" t="str">
            <v>srpen</v>
          </cell>
          <cell r="B28">
            <v>3210012</v>
          </cell>
          <cell r="C28">
            <v>903927</v>
          </cell>
          <cell r="D28">
            <v>852660</v>
          </cell>
          <cell r="E28">
            <v>605684</v>
          </cell>
          <cell r="F28">
            <v>330361</v>
          </cell>
          <cell r="G28">
            <v>4719623</v>
          </cell>
          <cell r="H28">
            <v>4444300</v>
          </cell>
          <cell r="J28">
            <v>4966599</v>
          </cell>
        </row>
        <row r="29">
          <cell r="A29" t="str">
            <v>září</v>
          </cell>
          <cell r="B29">
            <v>3430654</v>
          </cell>
          <cell r="C29">
            <v>912142</v>
          </cell>
          <cell r="D29">
            <v>856868</v>
          </cell>
          <cell r="E29">
            <v>608941</v>
          </cell>
          <cell r="F29">
            <v>330435</v>
          </cell>
          <cell r="G29">
            <v>4951737</v>
          </cell>
          <cell r="H29">
            <v>4673231</v>
          </cell>
          <cell r="J29">
            <v>5199664</v>
          </cell>
        </row>
        <row r="30">
          <cell r="A30" t="str">
            <v>říjen</v>
          </cell>
          <cell r="B30">
            <v>3349407</v>
          </cell>
          <cell r="C30">
            <v>913987</v>
          </cell>
          <cell r="D30">
            <v>861206</v>
          </cell>
          <cell r="E30">
            <v>611341</v>
          </cell>
          <cell r="F30">
            <v>330920</v>
          </cell>
          <cell r="G30">
            <v>4874735</v>
          </cell>
          <cell r="H30">
            <v>4594314</v>
          </cell>
          <cell r="J30">
            <v>5124600</v>
          </cell>
        </row>
        <row r="31">
          <cell r="A31" t="str">
            <v>listopad</v>
          </cell>
          <cell r="B31">
            <v>3318683</v>
          </cell>
          <cell r="C31">
            <v>866103</v>
          </cell>
          <cell r="D31">
            <v>864636</v>
          </cell>
          <cell r="E31">
            <v>612523</v>
          </cell>
          <cell r="F31">
            <v>329600</v>
          </cell>
          <cell r="G31">
            <v>4797309</v>
          </cell>
          <cell r="H31">
            <v>4514386</v>
          </cell>
          <cell r="J31">
            <v>5049422</v>
          </cell>
        </row>
        <row r="32">
          <cell r="A32" t="str">
            <v>prosinec</v>
          </cell>
          <cell r="B32">
            <v>3403814</v>
          </cell>
          <cell r="C32">
            <v>909648</v>
          </cell>
          <cell r="D32">
            <v>865637</v>
          </cell>
          <cell r="E32">
            <v>611226</v>
          </cell>
          <cell r="F32">
            <v>327285</v>
          </cell>
          <cell r="G32">
            <v>4924688</v>
          </cell>
          <cell r="H32">
            <v>4640747</v>
          </cell>
          <cell r="J32">
            <v>5179099</v>
          </cell>
        </row>
        <row r="33">
          <cell r="A33">
            <v>1999</v>
          </cell>
        </row>
        <row r="34">
          <cell r="A34" t="str">
            <v>leden</v>
          </cell>
          <cell r="B34">
            <v>3235920</v>
          </cell>
          <cell r="C34">
            <v>926666</v>
          </cell>
          <cell r="D34">
            <v>865154</v>
          </cell>
          <cell r="E34">
            <v>608565</v>
          </cell>
          <cell r="F34">
            <v>325843</v>
          </cell>
          <cell r="G34">
            <v>4771151</v>
          </cell>
          <cell r="H34">
            <v>4488429</v>
          </cell>
          <cell r="J34">
            <v>5027740</v>
          </cell>
        </row>
        <row r="35">
          <cell r="A35" t="str">
            <v>únor</v>
          </cell>
          <cell r="B35">
            <v>3198466</v>
          </cell>
          <cell r="C35">
            <v>893433</v>
          </cell>
          <cell r="D35">
            <v>867282</v>
          </cell>
          <cell r="E35">
            <v>606062</v>
          </cell>
          <cell r="F35">
            <v>325139</v>
          </cell>
          <cell r="G35">
            <v>4697961</v>
          </cell>
          <cell r="H35">
            <v>4417038</v>
          </cell>
          <cell r="J35">
            <v>4959181</v>
          </cell>
        </row>
        <row r="36">
          <cell r="A36" t="str">
            <v>březen</v>
          </cell>
          <cell r="B36">
            <v>3387952</v>
          </cell>
          <cell r="C36">
            <v>885075</v>
          </cell>
          <cell r="D36">
            <v>872803</v>
          </cell>
          <cell r="E36">
            <v>597985</v>
          </cell>
          <cell r="F36">
            <v>320196</v>
          </cell>
          <cell r="G36">
            <v>4871012</v>
          </cell>
          <cell r="H36">
            <v>4593223</v>
          </cell>
          <cell r="J36">
            <v>5145830</v>
          </cell>
        </row>
        <row r="37">
          <cell r="A37" t="str">
            <v>duben</v>
          </cell>
          <cell r="B37">
            <v>3276606</v>
          </cell>
          <cell r="C37">
            <v>882026</v>
          </cell>
          <cell r="D37">
            <v>882542</v>
          </cell>
          <cell r="E37">
            <v>595629</v>
          </cell>
          <cell r="F37">
            <v>319684</v>
          </cell>
          <cell r="G37">
            <v>4754261</v>
          </cell>
          <cell r="H37">
            <v>4478316</v>
          </cell>
          <cell r="J37">
            <v>5041174</v>
          </cell>
        </row>
        <row r="38">
          <cell r="A38" t="str">
            <v>květen</v>
          </cell>
          <cell r="B38">
            <v>3220481</v>
          </cell>
          <cell r="C38">
            <v>865603</v>
          </cell>
          <cell r="D38">
            <v>889954</v>
          </cell>
          <cell r="E38">
            <v>605115</v>
          </cell>
          <cell r="F38">
            <v>323808</v>
          </cell>
          <cell r="G38">
            <v>4691199</v>
          </cell>
          <cell r="H38">
            <v>4409892</v>
          </cell>
          <cell r="J38">
            <v>4976038</v>
          </cell>
        </row>
        <row r="39">
          <cell r="A39" t="str">
            <v>červen</v>
          </cell>
          <cell r="B39">
            <v>3267626</v>
          </cell>
          <cell r="C39">
            <v>880197</v>
          </cell>
          <cell r="D39">
            <v>892319</v>
          </cell>
          <cell r="E39">
            <v>609075</v>
          </cell>
          <cell r="F39">
            <v>323854</v>
          </cell>
          <cell r="G39">
            <v>4756898</v>
          </cell>
          <cell r="H39">
            <v>4471677</v>
          </cell>
          <cell r="J39">
            <v>5040142</v>
          </cell>
        </row>
        <row r="40">
          <cell r="A40" t="str">
            <v>červenec</v>
          </cell>
          <cell r="B40">
            <v>3277809</v>
          </cell>
          <cell r="C40">
            <v>869571</v>
          </cell>
          <cell r="D40">
            <v>895272</v>
          </cell>
          <cell r="E40">
            <v>611225</v>
          </cell>
          <cell r="F40">
            <v>322139</v>
          </cell>
          <cell r="G40">
            <v>4758605</v>
          </cell>
          <cell r="H40">
            <v>4469519</v>
          </cell>
          <cell r="J40">
            <v>5042652</v>
          </cell>
        </row>
        <row r="41">
          <cell r="A41" t="str">
            <v>srpen</v>
          </cell>
          <cell r="B41">
            <v>3151052</v>
          </cell>
          <cell r="C41">
            <v>875373</v>
          </cell>
          <cell r="D41">
            <v>899473</v>
          </cell>
          <cell r="E41">
            <v>614407</v>
          </cell>
          <cell r="F41">
            <v>320448</v>
          </cell>
          <cell r="G41">
            <v>4640832</v>
          </cell>
          <cell r="H41">
            <v>4346873</v>
          </cell>
          <cell r="J41">
            <v>4925898</v>
          </cell>
        </row>
        <row r="42">
          <cell r="A42" t="str">
            <v>září</v>
          </cell>
          <cell r="B42">
            <v>3175165</v>
          </cell>
          <cell r="C42">
            <v>869860</v>
          </cell>
          <cell r="D42">
            <v>903519</v>
          </cell>
          <cell r="E42">
            <v>617160</v>
          </cell>
          <cell r="F42">
            <v>320464</v>
          </cell>
          <cell r="G42">
            <v>4662185</v>
          </cell>
          <cell r="H42">
            <v>4365489</v>
          </cell>
          <cell r="J42">
            <v>4948544</v>
          </cell>
        </row>
        <row r="43">
          <cell r="A43" t="str">
            <v>říjen</v>
          </cell>
          <cell r="B43">
            <v>3188782</v>
          </cell>
          <cell r="C43">
            <v>875642</v>
          </cell>
          <cell r="D43">
            <v>907383</v>
          </cell>
          <cell r="E43">
            <v>619008</v>
          </cell>
          <cell r="F43">
            <v>320898</v>
          </cell>
          <cell r="G43">
            <v>4683432</v>
          </cell>
          <cell r="H43">
            <v>4385322</v>
          </cell>
          <cell r="J43">
            <v>4971807</v>
          </cell>
        </row>
        <row r="44">
          <cell r="A44" t="str">
            <v>listopad</v>
          </cell>
          <cell r="B44">
            <v>3207408</v>
          </cell>
          <cell r="C44">
            <v>888837</v>
          </cell>
          <cell r="D44">
            <v>909826</v>
          </cell>
          <cell r="E44">
            <v>619518</v>
          </cell>
          <cell r="F44">
            <v>320211</v>
          </cell>
          <cell r="G44">
            <v>4715763</v>
          </cell>
          <cell r="H44">
            <v>4416456</v>
          </cell>
          <cell r="J44">
            <v>5006071</v>
          </cell>
        </row>
        <row r="45">
          <cell r="A45" t="str">
            <v>prosinec</v>
          </cell>
          <cell r="B45">
            <v>3221533</v>
          </cell>
          <cell r="C45">
            <v>883857</v>
          </cell>
          <cell r="D45">
            <v>909604</v>
          </cell>
          <cell r="E45">
            <v>617508</v>
          </cell>
          <cell r="F45">
            <v>318080</v>
          </cell>
          <cell r="G45">
            <v>4722898</v>
          </cell>
          <cell r="H45">
            <v>4423470</v>
          </cell>
          <cell r="J45">
            <v>5014994</v>
          </cell>
        </row>
        <row r="46">
          <cell r="A46">
            <v>2000</v>
          </cell>
        </row>
        <row r="47">
          <cell r="A47" t="str">
            <v>leden</v>
          </cell>
          <cell r="B47">
            <v>3105851</v>
          </cell>
          <cell r="C47">
            <v>833585</v>
          </cell>
          <cell r="D47">
            <v>879466</v>
          </cell>
          <cell r="E47">
            <v>614578</v>
          </cell>
          <cell r="F47">
            <v>317173</v>
          </cell>
          <cell r="G47">
            <v>4554014</v>
          </cell>
          <cell r="H47">
            <v>4256609</v>
          </cell>
          <cell r="J47">
            <v>4818902</v>
          </cell>
        </row>
        <row r="48">
          <cell r="A48" t="str">
            <v>únor</v>
          </cell>
          <cell r="B48">
            <v>3099860</v>
          </cell>
          <cell r="C48">
            <v>848420</v>
          </cell>
          <cell r="D48">
            <v>911237</v>
          </cell>
          <cell r="E48">
            <v>612311</v>
          </cell>
          <cell r="F48">
            <v>316748</v>
          </cell>
          <cell r="G48">
            <v>4560591</v>
          </cell>
          <cell r="H48">
            <v>4265028</v>
          </cell>
          <cell r="J48">
            <v>4859517</v>
          </cell>
        </row>
        <row r="49">
          <cell r="A49" t="str">
            <v>březen</v>
          </cell>
          <cell r="B49">
            <v>3261372</v>
          </cell>
          <cell r="C49">
            <v>837806</v>
          </cell>
          <cell r="D49">
            <v>917800</v>
          </cell>
          <cell r="E49">
            <v>607140</v>
          </cell>
          <cell r="F49">
            <v>313301</v>
          </cell>
          <cell r="G49">
            <v>4706318</v>
          </cell>
          <cell r="H49">
            <v>4412479</v>
          </cell>
          <cell r="J49">
            <v>5016978</v>
          </cell>
        </row>
        <row r="50">
          <cell r="A50" t="str">
            <v>duben</v>
          </cell>
          <cell r="B50">
            <v>3106974</v>
          </cell>
          <cell r="C50">
            <v>799412</v>
          </cell>
          <cell r="D50">
            <v>927892</v>
          </cell>
          <cell r="E50">
            <v>606961</v>
          </cell>
          <cell r="F50">
            <v>313141</v>
          </cell>
          <cell r="G50">
            <v>4513347</v>
          </cell>
          <cell r="H50">
            <v>4219527</v>
          </cell>
          <cell r="J50">
            <v>4834278</v>
          </cell>
        </row>
        <row r="51">
          <cell r="A51" t="str">
            <v>květen</v>
          </cell>
          <cell r="B51">
            <v>3207665</v>
          </cell>
          <cell r="C51">
            <v>860936</v>
          </cell>
          <cell r="D51">
            <v>934722</v>
          </cell>
          <cell r="E51">
            <v>616252</v>
          </cell>
          <cell r="F51">
            <v>316240</v>
          </cell>
          <cell r="G51">
            <v>4684853</v>
          </cell>
          <cell r="H51">
            <v>4384841</v>
          </cell>
          <cell r="J51">
            <v>5003323</v>
          </cell>
        </row>
        <row r="52">
          <cell r="A52" t="str">
            <v>červen</v>
          </cell>
          <cell r="B52">
            <v>3166028</v>
          </cell>
          <cell r="C52">
            <v>849531</v>
          </cell>
          <cell r="D52">
            <v>936528</v>
          </cell>
          <cell r="E52">
            <v>619975</v>
          </cell>
          <cell r="F52">
            <v>316340</v>
          </cell>
          <cell r="G52">
            <v>4635534</v>
          </cell>
          <cell r="H52">
            <v>4331899</v>
          </cell>
          <cell r="J52">
            <v>4952087</v>
          </cell>
        </row>
        <row r="53">
          <cell r="A53" t="str">
            <v>červenec</v>
          </cell>
          <cell r="B53">
            <v>3133785</v>
          </cell>
          <cell r="C53">
            <v>841881</v>
          </cell>
          <cell r="D53">
            <v>938994</v>
          </cell>
          <cell r="E53">
            <v>622168</v>
          </cell>
          <cell r="F53">
            <v>314400</v>
          </cell>
          <cell r="G53">
            <v>4597834</v>
          </cell>
          <cell r="H53">
            <v>4290066</v>
          </cell>
          <cell r="J53">
            <v>4914660</v>
          </cell>
        </row>
        <row r="54">
          <cell r="A54" t="str">
            <v>srpen</v>
          </cell>
          <cell r="B54">
            <v>3184523</v>
          </cell>
          <cell r="C54">
            <v>862392</v>
          </cell>
          <cell r="D54">
            <v>941422</v>
          </cell>
          <cell r="E54">
            <v>624335</v>
          </cell>
          <cell r="F54">
            <v>312380</v>
          </cell>
          <cell r="G54">
            <v>4671250</v>
          </cell>
          <cell r="H54">
            <v>4359295</v>
          </cell>
          <cell r="J54">
            <v>4988337</v>
          </cell>
        </row>
        <row r="55">
          <cell r="A55" t="str">
            <v>září</v>
          </cell>
          <cell r="B55">
            <v>3135543</v>
          </cell>
          <cell r="C55">
            <v>848217</v>
          </cell>
          <cell r="D55">
            <v>944002</v>
          </cell>
          <cell r="E55">
            <v>626505</v>
          </cell>
          <cell r="F55">
            <v>312259</v>
          </cell>
          <cell r="G55">
            <v>4610265</v>
          </cell>
          <cell r="H55">
            <v>4296019</v>
          </cell>
          <cell r="J55">
            <v>4927762</v>
          </cell>
        </row>
        <row r="56">
          <cell r="A56" t="str">
            <v>říjen</v>
          </cell>
          <cell r="B56">
            <v>3257190</v>
          </cell>
          <cell r="C56">
            <v>864732</v>
          </cell>
          <cell r="D56">
            <v>946384</v>
          </cell>
          <cell r="E56">
            <v>627789</v>
          </cell>
          <cell r="F56">
            <v>311244</v>
          </cell>
          <cell r="G56">
            <v>4749711</v>
          </cell>
          <cell r="H56">
            <v>4433166</v>
          </cell>
          <cell r="J56">
            <v>5068306</v>
          </cell>
        </row>
        <row r="57">
          <cell r="A57" t="str">
            <v>listopad</v>
          </cell>
          <cell r="B57">
            <v>3179552</v>
          </cell>
          <cell r="C57">
            <v>867070</v>
          </cell>
          <cell r="D57">
            <v>948164</v>
          </cell>
          <cell r="E57">
            <v>627420</v>
          </cell>
          <cell r="F57">
            <v>310264</v>
          </cell>
          <cell r="G57">
            <v>4674042</v>
          </cell>
          <cell r="H57">
            <v>4356886</v>
          </cell>
          <cell r="J57">
            <v>4994786</v>
          </cell>
        </row>
        <row r="58">
          <cell r="A58" t="str">
            <v>prosinec</v>
          </cell>
          <cell r="B58">
            <v>3184160</v>
          </cell>
          <cell r="C58">
            <v>851142</v>
          </cell>
          <cell r="D58">
            <v>947844</v>
          </cell>
          <cell r="E58">
            <v>625672</v>
          </cell>
          <cell r="F58">
            <v>308499</v>
          </cell>
          <cell r="G58">
            <v>4660974</v>
          </cell>
          <cell r="H58">
            <v>4343801</v>
          </cell>
          <cell r="J58">
            <v>4983146</v>
          </cell>
        </row>
        <row r="59">
          <cell r="A59">
            <v>2001</v>
          </cell>
        </row>
        <row r="60">
          <cell r="A60" t="str">
            <v>leden</v>
          </cell>
          <cell r="B60">
            <v>3202157</v>
          </cell>
          <cell r="C60">
            <v>855256</v>
          </cell>
          <cell r="D60">
            <v>943506</v>
          </cell>
          <cell r="E60">
            <v>621363</v>
          </cell>
          <cell r="F60">
            <v>306374</v>
          </cell>
          <cell r="G60">
            <v>4678776</v>
          </cell>
          <cell r="H60">
            <v>4363787</v>
          </cell>
          <cell r="J60">
            <v>5000919</v>
          </cell>
        </row>
        <row r="61">
          <cell r="A61" t="str">
            <v>únor</v>
          </cell>
          <cell r="B61">
            <v>3057014</v>
          </cell>
          <cell r="C61">
            <v>863312</v>
          </cell>
          <cell r="D61">
            <v>944100</v>
          </cell>
          <cell r="E61">
            <v>619034</v>
          </cell>
          <cell r="F61">
            <v>305892</v>
          </cell>
          <cell r="G61">
            <v>4539360</v>
          </cell>
          <cell r="H61">
            <v>4226218</v>
          </cell>
          <cell r="J61">
            <v>4864426</v>
          </cell>
        </row>
        <row r="62">
          <cell r="A62" t="str">
            <v>březen</v>
          </cell>
          <cell r="B62">
            <v>3296980</v>
          </cell>
          <cell r="C62">
            <v>875153</v>
          </cell>
          <cell r="D62">
            <v>947625</v>
          </cell>
          <cell r="E62">
            <v>614218</v>
          </cell>
          <cell r="F62">
            <v>301941</v>
          </cell>
          <cell r="G62">
            <v>4786351</v>
          </cell>
          <cell r="H62">
            <v>4474074</v>
          </cell>
          <cell r="J62">
            <v>5119758</v>
          </cell>
        </row>
        <row r="63">
          <cell r="A63" t="str">
            <v>duben</v>
          </cell>
          <cell r="B63">
            <v>3210344</v>
          </cell>
          <cell r="C63">
            <v>875594</v>
          </cell>
          <cell r="D63">
            <v>955315</v>
          </cell>
          <cell r="E63">
            <v>618816</v>
          </cell>
          <cell r="F63">
            <v>303008</v>
          </cell>
          <cell r="G63">
            <v>4704754</v>
          </cell>
          <cell r="H63">
            <v>4388946</v>
          </cell>
          <cell r="J63">
            <v>5041253</v>
          </cell>
        </row>
        <row r="64">
          <cell r="A64" t="str">
            <v>květen</v>
          </cell>
          <cell r="B64">
            <v>3242451</v>
          </cell>
          <cell r="C64">
            <v>887790</v>
          </cell>
          <cell r="D64">
            <v>959612</v>
          </cell>
          <cell r="E64">
            <v>627076</v>
          </cell>
          <cell r="F64">
            <v>306354</v>
          </cell>
          <cell r="G64">
            <v>4757317</v>
          </cell>
          <cell r="H64">
            <v>4436595</v>
          </cell>
          <cell r="J64">
            <v>5089853</v>
          </cell>
        </row>
        <row r="65">
          <cell r="A65" t="str">
            <v>červen</v>
          </cell>
          <cell r="B65">
            <v>3153294</v>
          </cell>
          <cell r="C65">
            <v>904900</v>
          </cell>
          <cell r="D65">
            <v>960056</v>
          </cell>
          <cell r="E65">
            <v>630125</v>
          </cell>
          <cell r="F65">
            <v>306185</v>
          </cell>
          <cell r="G65">
            <v>4688319</v>
          </cell>
          <cell r="H65">
            <v>4364379</v>
          </cell>
          <cell r="J65">
            <v>5018250</v>
          </cell>
        </row>
        <row r="66">
          <cell r="A66" t="str">
            <v>červenec</v>
          </cell>
          <cell r="B66">
            <v>3166138</v>
          </cell>
          <cell r="C66">
            <v>896522</v>
          </cell>
          <cell r="D66">
            <v>961481</v>
          </cell>
          <cell r="E66">
            <v>632074</v>
          </cell>
          <cell r="F66">
            <v>304401</v>
          </cell>
          <cell r="G66">
            <v>4694734</v>
          </cell>
          <cell r="H66">
            <v>4367061</v>
          </cell>
          <cell r="J66">
            <v>5024141</v>
          </cell>
        </row>
        <row r="67">
          <cell r="A67" t="str">
            <v>srpen</v>
          </cell>
          <cell r="B67">
            <v>3152586</v>
          </cell>
          <cell r="C67">
            <v>894555</v>
          </cell>
          <cell r="D67">
            <v>963421</v>
          </cell>
          <cell r="E67">
            <v>633880</v>
          </cell>
          <cell r="F67">
            <v>303233</v>
          </cell>
          <cell r="G67">
            <v>4681021</v>
          </cell>
          <cell r="H67">
            <v>4350374</v>
          </cell>
          <cell r="J67">
            <v>5010562</v>
          </cell>
        </row>
        <row r="68">
          <cell r="A68" t="str">
            <v>září</v>
          </cell>
          <cell r="B68">
            <v>3169406</v>
          </cell>
          <cell r="C68">
            <v>892552</v>
          </cell>
          <cell r="D68">
            <v>965535</v>
          </cell>
          <cell r="E68">
            <v>635429</v>
          </cell>
          <cell r="F68">
            <v>302912</v>
          </cell>
          <cell r="G68">
            <v>4697387</v>
          </cell>
          <cell r="H68">
            <v>4364870</v>
          </cell>
          <cell r="J68">
            <v>5027493</v>
          </cell>
        </row>
        <row r="69">
          <cell r="A69" t="str">
            <v>říjen</v>
          </cell>
          <cell r="B69">
            <v>3295944</v>
          </cell>
          <cell r="C69">
            <v>905870</v>
          </cell>
          <cell r="D69">
            <v>966970</v>
          </cell>
          <cell r="E69">
            <v>636089</v>
          </cell>
          <cell r="F69">
            <v>302334</v>
          </cell>
          <cell r="G69">
            <v>4837903</v>
          </cell>
          <cell r="H69">
            <v>4504148</v>
          </cell>
          <cell r="J69">
            <v>5168784</v>
          </cell>
        </row>
        <row r="70">
          <cell r="A70" t="str">
            <v>listopad</v>
          </cell>
          <cell r="B70">
            <v>3179412</v>
          </cell>
          <cell r="C70">
            <v>920096</v>
          </cell>
          <cell r="D70">
            <v>967295</v>
          </cell>
          <cell r="E70">
            <v>635613</v>
          </cell>
          <cell r="F70">
            <v>301385</v>
          </cell>
          <cell r="G70">
            <v>4735121</v>
          </cell>
          <cell r="H70">
            <v>4400893</v>
          </cell>
          <cell r="J70">
            <v>5066803</v>
          </cell>
        </row>
        <row r="71">
          <cell r="A71" t="str">
            <v>prosinec</v>
          </cell>
          <cell r="B71">
            <v>2999655</v>
          </cell>
          <cell r="C71">
            <v>895851</v>
          </cell>
          <cell r="D71">
            <v>964554</v>
          </cell>
          <cell r="E71">
            <v>632893</v>
          </cell>
          <cell r="F71">
            <v>299607</v>
          </cell>
          <cell r="G71">
            <v>4528399</v>
          </cell>
          <cell r="H71">
            <v>4195113</v>
          </cell>
          <cell r="J71">
            <v>4860060</v>
          </cell>
        </row>
        <row r="72">
          <cell r="A72">
            <v>2002</v>
          </cell>
        </row>
        <row r="73">
          <cell r="A73" t="str">
            <v>leden</v>
          </cell>
          <cell r="B73">
            <v>3318004</v>
          </cell>
          <cell r="C73">
            <v>894606</v>
          </cell>
          <cell r="D73">
            <v>958666</v>
          </cell>
          <cell r="E73">
            <v>627828</v>
          </cell>
          <cell r="F73">
            <v>297749</v>
          </cell>
          <cell r="G73">
            <v>4840438</v>
          </cell>
          <cell r="H73">
            <v>4510359</v>
          </cell>
          <cell r="J73">
            <v>5171276</v>
          </cell>
        </row>
        <row r="74">
          <cell r="A74" t="str">
            <v>únor</v>
          </cell>
          <cell r="B74">
            <v>3053550</v>
          </cell>
          <cell r="C74">
            <v>889480</v>
          </cell>
          <cell r="D74">
            <v>960110</v>
          </cell>
          <cell r="E74">
            <v>625965</v>
          </cell>
          <cell r="F74">
            <v>297770</v>
          </cell>
          <cell r="G74">
            <v>4568995</v>
          </cell>
          <cell r="H74">
            <v>4240800</v>
          </cell>
          <cell r="J74">
            <v>4903140</v>
          </cell>
        </row>
        <row r="75">
          <cell r="A75" t="str">
            <v>březen</v>
          </cell>
          <cell r="B75">
            <v>3192232</v>
          </cell>
          <cell r="C75">
            <v>900071</v>
          </cell>
          <cell r="D75">
            <v>964604</v>
          </cell>
          <cell r="E75">
            <v>624837</v>
          </cell>
          <cell r="F75">
            <v>295581</v>
          </cell>
          <cell r="G75">
            <v>4717140</v>
          </cell>
          <cell r="H75">
            <v>4387884</v>
          </cell>
          <cell r="J75">
            <v>5056907</v>
          </cell>
        </row>
        <row r="76">
          <cell r="A76" t="str">
            <v>duben</v>
          </cell>
          <cell r="B76">
            <v>3150008</v>
          </cell>
          <cell r="C76">
            <v>911125</v>
          </cell>
          <cell r="D76">
            <v>972654</v>
          </cell>
          <cell r="E76">
            <v>632940</v>
          </cell>
          <cell r="F76">
            <v>297589</v>
          </cell>
          <cell r="G76">
            <v>4694073</v>
          </cell>
          <cell r="H76">
            <v>4358722</v>
          </cell>
          <cell r="J76">
            <v>5033787</v>
          </cell>
        </row>
        <row r="77">
          <cell r="A77" t="str">
            <v>květen</v>
          </cell>
          <cell r="B77">
            <v>3197777</v>
          </cell>
          <cell r="C77">
            <v>922235</v>
          </cell>
          <cell r="D77">
            <v>977006</v>
          </cell>
          <cell r="E77">
            <v>641229</v>
          </cell>
          <cell r="F77">
            <v>300604</v>
          </cell>
          <cell r="G77">
            <v>4761241</v>
          </cell>
          <cell r="H77">
            <v>4420616</v>
          </cell>
          <cell r="J77">
            <v>5097018</v>
          </cell>
        </row>
        <row r="78">
          <cell r="A78" t="str">
            <v>červen</v>
          </cell>
          <cell r="B78">
            <v>3094179</v>
          </cell>
          <cell r="C78">
            <v>913939</v>
          </cell>
          <cell r="D78">
            <v>977703</v>
          </cell>
          <cell r="E78">
            <v>644118</v>
          </cell>
          <cell r="F78">
            <v>301088</v>
          </cell>
          <cell r="G78">
            <v>4652236</v>
          </cell>
          <cell r="H78">
            <v>4309206</v>
          </cell>
          <cell r="J78">
            <v>4985821</v>
          </cell>
        </row>
        <row r="79">
          <cell r="A79" t="str">
            <v>červenec</v>
          </cell>
          <cell r="B79">
            <v>3274821</v>
          </cell>
          <cell r="C79">
            <v>923790</v>
          </cell>
          <cell r="D79">
            <v>979257</v>
          </cell>
          <cell r="E79">
            <v>646663</v>
          </cell>
          <cell r="F79">
            <v>299957</v>
          </cell>
          <cell r="G79">
            <v>4845274</v>
          </cell>
          <cell r="H79">
            <v>4498568</v>
          </cell>
          <cell r="J79">
            <v>5177868</v>
          </cell>
        </row>
        <row r="80">
          <cell r="A80" t="str">
            <v>srpen</v>
          </cell>
          <cell r="B80">
            <v>3129930</v>
          </cell>
          <cell r="C80">
            <v>912990</v>
          </cell>
          <cell r="D80">
            <v>980389</v>
          </cell>
          <cell r="E80">
            <v>647878</v>
          </cell>
          <cell r="F80">
            <v>298788</v>
          </cell>
          <cell r="G80">
            <v>4690798</v>
          </cell>
          <cell r="H80">
            <v>4341708</v>
          </cell>
          <cell r="J80">
            <v>5023309</v>
          </cell>
        </row>
        <row r="81">
          <cell r="A81" t="str">
            <v>září</v>
          </cell>
          <cell r="B81">
            <v>3118634</v>
          </cell>
          <cell r="C81">
            <v>907476</v>
          </cell>
          <cell r="D81">
            <v>982856</v>
          </cell>
          <cell r="E81">
            <v>649608</v>
          </cell>
          <cell r="F81">
            <v>298519</v>
          </cell>
          <cell r="G81">
            <v>4675718</v>
          </cell>
          <cell r="H81">
            <v>4324629</v>
          </cell>
          <cell r="J81">
            <v>5008966</v>
          </cell>
        </row>
        <row r="82">
          <cell r="A82" t="str">
            <v>říjen</v>
          </cell>
          <cell r="B82">
            <v>3206968</v>
          </cell>
          <cell r="C82">
            <v>925246</v>
          </cell>
          <cell r="D82">
            <v>984601</v>
          </cell>
          <cell r="E82">
            <v>650493</v>
          </cell>
          <cell r="F82">
            <v>298603</v>
          </cell>
          <cell r="G82">
            <v>4782707</v>
          </cell>
          <cell r="H82">
            <v>4430817</v>
          </cell>
          <cell r="J82">
            <v>5116815</v>
          </cell>
        </row>
        <row r="83">
          <cell r="A83" t="str">
            <v>listopad</v>
          </cell>
          <cell r="B83">
            <v>3116266</v>
          </cell>
          <cell r="C83">
            <v>928376</v>
          </cell>
          <cell r="D83">
            <v>985060</v>
          </cell>
          <cell r="E83">
            <v>650168</v>
          </cell>
          <cell r="F83">
            <v>298147</v>
          </cell>
          <cell r="G83">
            <v>4694810</v>
          </cell>
          <cell r="H83">
            <v>4342789</v>
          </cell>
          <cell r="J83">
            <v>5029702</v>
          </cell>
        </row>
        <row r="84">
          <cell r="A84" t="str">
            <v>prosinec</v>
          </cell>
          <cell r="B84">
            <v>3027008</v>
          </cell>
          <cell r="C84">
            <v>906610</v>
          </cell>
          <cell r="D84">
            <v>983336</v>
          </cell>
          <cell r="E84">
            <v>648029</v>
          </cell>
          <cell r="F84">
            <v>296528</v>
          </cell>
          <cell r="G84">
            <v>4581647</v>
          </cell>
          <cell r="H84">
            <v>4230146</v>
          </cell>
          <cell r="J84">
            <v>4916954</v>
          </cell>
        </row>
        <row r="85">
          <cell r="A85">
            <v>2003</v>
          </cell>
        </row>
        <row r="86">
          <cell r="A86" t="str">
            <v>leden</v>
          </cell>
          <cell r="B86">
            <v>3257150</v>
          </cell>
          <cell r="C86">
            <v>895682</v>
          </cell>
          <cell r="D86">
            <v>978321</v>
          </cell>
          <cell r="E86">
            <v>643317</v>
          </cell>
          <cell r="F86">
            <v>294648</v>
          </cell>
          <cell r="G86">
            <v>4796149</v>
          </cell>
          <cell r="H86">
            <v>4447480</v>
          </cell>
          <cell r="J86">
            <v>5131153</v>
          </cell>
        </row>
        <row r="87">
          <cell r="A87" t="str">
            <v>únor</v>
          </cell>
          <cell r="B87">
            <v>3035990</v>
          </cell>
          <cell r="C87">
            <v>915423</v>
          </cell>
          <cell r="D87">
            <v>979308</v>
          </cell>
          <cell r="E87">
            <v>640941</v>
          </cell>
          <cell r="F87">
            <v>294489</v>
          </cell>
          <cell r="G87">
            <v>4592354</v>
          </cell>
          <cell r="H87">
            <v>4245902</v>
          </cell>
          <cell r="J87">
            <v>4930721</v>
          </cell>
        </row>
        <row r="88">
          <cell r="A88" t="str">
            <v>březen</v>
          </cell>
          <cell r="B88">
            <v>3094347</v>
          </cell>
          <cell r="C88">
            <v>927796</v>
          </cell>
          <cell r="D88">
            <v>982916</v>
          </cell>
          <cell r="E88">
            <v>633693</v>
          </cell>
          <cell r="F88">
            <v>291581</v>
          </cell>
          <cell r="G88">
            <v>4655836</v>
          </cell>
          <cell r="H88">
            <v>4313724</v>
          </cell>
          <cell r="J88">
            <v>5005059</v>
          </cell>
        </row>
        <row r="89">
          <cell r="A89" t="str">
            <v>duben</v>
          </cell>
          <cell r="B89">
            <v>3047574</v>
          </cell>
          <cell r="C89">
            <v>932528</v>
          </cell>
          <cell r="D89">
            <v>990548</v>
          </cell>
          <cell r="E89">
            <v>637293</v>
          </cell>
          <cell r="F89">
            <v>294015</v>
          </cell>
          <cell r="G89">
            <v>4617395</v>
          </cell>
          <cell r="H89">
            <v>4274117</v>
          </cell>
          <cell r="J89">
            <v>4970650</v>
          </cell>
        </row>
        <row r="90">
          <cell r="A90" t="str">
            <v>květen</v>
          </cell>
          <cell r="B90">
            <v>3139997</v>
          </cell>
          <cell r="C90">
            <v>947769</v>
          </cell>
          <cell r="D90">
            <v>994676</v>
          </cell>
          <cell r="E90">
            <v>644339</v>
          </cell>
          <cell r="F90">
            <v>297428</v>
          </cell>
          <cell r="G90">
            <v>4732105</v>
          </cell>
          <cell r="H90">
            <v>4385194</v>
          </cell>
          <cell r="J90">
            <v>5082442</v>
          </cell>
        </row>
        <row r="91">
          <cell r="A91" t="str">
            <v>červen</v>
          </cell>
          <cell r="B91">
            <v>3060593</v>
          </cell>
          <cell r="C91">
            <v>946206</v>
          </cell>
          <cell r="D91">
            <v>995708</v>
          </cell>
          <cell r="E91">
            <v>646883</v>
          </cell>
          <cell r="F91">
            <v>297304</v>
          </cell>
          <cell r="G91">
            <v>4653682</v>
          </cell>
          <cell r="H91">
            <v>4304103</v>
          </cell>
          <cell r="J91">
            <v>5002507</v>
          </cell>
        </row>
        <row r="92">
          <cell r="A92" t="str">
            <v>červenec</v>
          </cell>
          <cell r="B92">
            <v>3106661</v>
          </cell>
          <cell r="C92">
            <v>948467</v>
          </cell>
          <cell r="D92">
            <v>997199</v>
          </cell>
          <cell r="E92">
            <v>648661</v>
          </cell>
          <cell r="F92">
            <v>295765</v>
          </cell>
          <cell r="G92">
            <v>4703789</v>
          </cell>
          <cell r="H92">
            <v>4350893</v>
          </cell>
          <cell r="J92">
            <v>5052327</v>
          </cell>
        </row>
        <row r="93">
          <cell r="A93" t="str">
            <v>srpen</v>
          </cell>
          <cell r="B93">
            <v>3055058</v>
          </cell>
          <cell r="C93">
            <v>938787</v>
          </cell>
          <cell r="D93">
            <v>998700</v>
          </cell>
          <cell r="E93">
            <v>649638</v>
          </cell>
          <cell r="F93">
            <v>294966</v>
          </cell>
          <cell r="G93">
            <v>4643483</v>
          </cell>
          <cell r="H93">
            <v>4288811</v>
          </cell>
          <cell r="J93">
            <v>4992545</v>
          </cell>
        </row>
        <row r="94">
          <cell r="A94" t="str">
            <v>září</v>
          </cell>
          <cell r="B94">
            <v>3060692</v>
          </cell>
          <cell r="C94">
            <v>937603</v>
          </cell>
          <cell r="D94">
            <v>1000978</v>
          </cell>
          <cell r="E94">
            <v>651177</v>
          </cell>
          <cell r="F94">
            <v>295062</v>
          </cell>
          <cell r="G94">
            <v>4649472</v>
          </cell>
          <cell r="H94">
            <v>4293357</v>
          </cell>
          <cell r="J94">
            <v>4999273</v>
          </cell>
        </row>
        <row r="95">
          <cell r="A95" t="str">
            <v>říjen</v>
          </cell>
          <cell r="B95">
            <v>3094649</v>
          </cell>
          <cell r="C95">
            <v>952999</v>
          </cell>
          <cell r="D95">
            <v>1002086</v>
          </cell>
          <cell r="E95">
            <v>651823</v>
          </cell>
          <cell r="F95">
            <v>295034</v>
          </cell>
          <cell r="G95">
            <v>4699471</v>
          </cell>
          <cell r="H95">
            <v>4342682</v>
          </cell>
          <cell r="J95">
            <v>5049734</v>
          </cell>
        </row>
        <row r="96">
          <cell r="A96" t="str">
            <v>listopad</v>
          </cell>
          <cell r="B96">
            <v>3051169</v>
          </cell>
          <cell r="C96">
            <v>951447</v>
          </cell>
          <cell r="D96">
            <v>1001365</v>
          </cell>
          <cell r="E96">
            <v>650669</v>
          </cell>
          <cell r="F96">
            <v>294075</v>
          </cell>
          <cell r="G96">
            <v>4653285</v>
          </cell>
          <cell r="H96">
            <v>4296691</v>
          </cell>
          <cell r="J96">
            <v>5003981</v>
          </cell>
        </row>
        <row r="97">
          <cell r="A97" t="str">
            <v>prosinec</v>
          </cell>
          <cell r="B97">
            <v>3004465</v>
          </cell>
          <cell r="C97">
            <v>941023</v>
          </cell>
          <cell r="D97">
            <v>998520</v>
          </cell>
          <cell r="E97">
            <v>648486</v>
          </cell>
          <cell r="F97">
            <v>292329</v>
          </cell>
          <cell r="G97">
            <v>4593974</v>
          </cell>
          <cell r="H97">
            <v>4237817</v>
          </cell>
          <cell r="J97">
            <v>4944008</v>
          </cell>
        </row>
        <row r="98">
          <cell r="A98">
            <v>2004</v>
          </cell>
        </row>
        <row r="99">
          <cell r="A99" t="str">
            <v>leden</v>
          </cell>
          <cell r="B99">
            <v>3213377</v>
          </cell>
          <cell r="C99">
            <v>917491</v>
          </cell>
          <cell r="D99">
            <v>982957</v>
          </cell>
          <cell r="E99">
            <v>639241</v>
          </cell>
          <cell r="F99">
            <v>286602</v>
          </cell>
          <cell r="G99">
            <v>4770109</v>
          </cell>
          <cell r="H99">
            <v>4417470</v>
          </cell>
          <cell r="J99">
            <v>5113825</v>
          </cell>
        </row>
        <row r="100">
          <cell r="A100" t="str">
            <v>únor</v>
          </cell>
          <cell r="B100">
            <v>2967152</v>
          </cell>
          <cell r="C100">
            <v>909680</v>
          </cell>
          <cell r="D100">
            <v>975146</v>
          </cell>
          <cell r="E100">
            <v>642264</v>
          </cell>
          <cell r="F100">
            <v>285232</v>
          </cell>
          <cell r="G100">
            <v>4519096</v>
          </cell>
          <cell r="H100">
            <v>4162064</v>
          </cell>
          <cell r="J100">
            <v>4851978</v>
          </cell>
        </row>
        <row r="101">
          <cell r="A101" t="str">
            <v>březen</v>
          </cell>
          <cell r="B101">
            <v>3109390</v>
          </cell>
          <cell r="C101">
            <v>934604</v>
          </cell>
          <cell r="D101">
            <v>968010</v>
          </cell>
          <cell r="E101">
            <v>676092</v>
          </cell>
          <cell r="F101">
            <v>284117</v>
          </cell>
          <cell r="G101">
            <v>4720086</v>
          </cell>
          <cell r="H101">
            <v>4328111</v>
          </cell>
          <cell r="J101">
            <v>5012004</v>
          </cell>
        </row>
        <row r="102">
          <cell r="A102" t="str">
            <v>duben</v>
          </cell>
          <cell r="B102">
            <v>3055484</v>
          </cell>
          <cell r="C102">
            <v>939918</v>
          </cell>
          <cell r="D102">
            <v>966957</v>
          </cell>
          <cell r="E102">
            <v>728877</v>
          </cell>
          <cell r="F102">
            <v>284324</v>
          </cell>
          <cell r="G102">
            <v>4724279</v>
          </cell>
          <cell r="H102">
            <v>4279726</v>
          </cell>
          <cell r="J102">
            <v>4962359</v>
          </cell>
        </row>
        <row r="103">
          <cell r="A103" t="str">
            <v>květen</v>
          </cell>
          <cell r="B103">
            <v>3057249</v>
          </cell>
          <cell r="C103">
            <v>952971</v>
          </cell>
          <cell r="D103">
            <v>965774</v>
          </cell>
          <cell r="E103">
            <v>744988</v>
          </cell>
          <cell r="F103">
            <v>284149</v>
          </cell>
          <cell r="G103">
            <v>4755208</v>
          </cell>
          <cell r="H103">
            <v>4294369</v>
          </cell>
          <cell r="J103">
            <v>4975994</v>
          </cell>
        </row>
        <row r="104">
          <cell r="A104" t="str">
            <v>červen</v>
          </cell>
          <cell r="B104">
            <v>3082386</v>
          </cell>
          <cell r="C104">
            <v>959292</v>
          </cell>
          <cell r="D104">
            <v>962814</v>
          </cell>
          <cell r="E104">
            <v>750591</v>
          </cell>
          <cell r="F104">
            <v>281856</v>
          </cell>
          <cell r="G104">
            <v>4792269</v>
          </cell>
          <cell r="H104">
            <v>4323534</v>
          </cell>
          <cell r="J104">
            <v>5004492</v>
          </cell>
        </row>
        <row r="105">
          <cell r="A105" t="str">
            <v>červenec</v>
          </cell>
          <cell r="B105">
            <v>3106374</v>
          </cell>
          <cell r="C105">
            <v>954158</v>
          </cell>
          <cell r="D105">
            <v>961029</v>
          </cell>
          <cell r="E105">
            <v>755318</v>
          </cell>
          <cell r="F105">
            <v>277934</v>
          </cell>
          <cell r="G105">
            <v>4815850</v>
          </cell>
          <cell r="H105">
            <v>4338466</v>
          </cell>
          <cell r="J105">
            <v>5021561</v>
          </cell>
        </row>
        <row r="106">
          <cell r="A106" t="str">
            <v>srpen</v>
          </cell>
          <cell r="B106">
            <v>3072445</v>
          </cell>
          <cell r="C106">
            <v>954686</v>
          </cell>
          <cell r="D106">
            <v>960078</v>
          </cell>
          <cell r="E106">
            <v>757087</v>
          </cell>
          <cell r="F106">
            <v>274972</v>
          </cell>
          <cell r="G106">
            <v>4784218</v>
          </cell>
          <cell r="H106">
            <v>4302103</v>
          </cell>
          <cell r="J106">
            <v>4987209</v>
          </cell>
        </row>
        <row r="107">
          <cell r="A107" t="str">
            <v>září</v>
          </cell>
          <cell r="B107">
            <v>3082148</v>
          </cell>
          <cell r="C107">
            <v>951542</v>
          </cell>
          <cell r="D107">
            <v>959283</v>
          </cell>
          <cell r="E107">
            <v>758861</v>
          </cell>
          <cell r="F107">
            <v>274038</v>
          </cell>
          <cell r="G107">
            <v>4792551</v>
          </cell>
          <cell r="H107">
            <v>4307728</v>
          </cell>
          <cell r="J107">
            <v>4992973</v>
          </cell>
        </row>
        <row r="108">
          <cell r="A108" t="str">
            <v>říjen</v>
          </cell>
          <cell r="B108">
            <v>3098595</v>
          </cell>
          <cell r="C108">
            <v>960582</v>
          </cell>
          <cell r="D108">
            <v>957676</v>
          </cell>
          <cell r="E108">
            <v>759325</v>
          </cell>
          <cell r="F108">
            <v>272853</v>
          </cell>
          <cell r="G108">
            <v>4818502</v>
          </cell>
          <cell r="H108">
            <v>4332030</v>
          </cell>
          <cell r="J108">
            <v>5016853</v>
          </cell>
        </row>
        <row r="109">
          <cell r="A109" t="str">
            <v>listopad</v>
          </cell>
          <cell r="B109">
            <v>3144108</v>
          </cell>
          <cell r="C109">
            <v>970066</v>
          </cell>
          <cell r="D109">
            <v>952801</v>
          </cell>
          <cell r="E109">
            <v>756293</v>
          </cell>
          <cell r="F109">
            <v>270913</v>
          </cell>
          <cell r="G109">
            <v>0</v>
          </cell>
          <cell r="H109">
            <v>0</v>
          </cell>
          <cell r="J109">
            <v>0</v>
          </cell>
        </row>
        <row r="110">
          <cell r="A110" t="str">
            <v>prosinec</v>
          </cell>
          <cell r="B110">
            <v>3125092</v>
          </cell>
          <cell r="C110">
            <v>966150</v>
          </cell>
          <cell r="D110">
            <v>945508</v>
          </cell>
          <cell r="E110">
            <v>750307</v>
          </cell>
          <cell r="F110">
            <v>267524</v>
          </cell>
          <cell r="G110">
            <v>0</v>
          </cell>
          <cell r="H110">
            <v>0</v>
          </cell>
          <cell r="J110">
            <v>0</v>
          </cell>
        </row>
        <row r="111">
          <cell r="A111">
            <v>2005</v>
          </cell>
        </row>
        <row r="112">
          <cell r="A112" t="str">
            <v>Zdroj: Účetní zprávy ČSSZ</v>
          </cell>
          <cell r="B112">
            <v>3145896</v>
          </cell>
          <cell r="C112">
            <v>920541</v>
          </cell>
          <cell r="D112">
            <v>928308</v>
          </cell>
          <cell r="E112">
            <v>748778</v>
          </cell>
          <cell r="F112">
            <v>261297</v>
          </cell>
          <cell r="G112">
            <v>4815215</v>
          </cell>
          <cell r="H112">
            <v>4327734</v>
          </cell>
          <cell r="J112">
            <v>4994745</v>
          </cell>
        </row>
        <row r="113">
          <cell r="A113" t="str">
            <v>*) podle počtu OSVČ povinných platit zálohy na DP</v>
          </cell>
          <cell r="B113">
            <v>2979492</v>
          </cell>
          <cell r="C113">
            <v>918914</v>
          </cell>
          <cell r="D113">
            <v>923856</v>
          </cell>
          <cell r="E113">
            <v>742681</v>
          </cell>
          <cell r="F113">
            <v>259126</v>
          </cell>
          <cell r="G113">
            <v>4641087</v>
          </cell>
          <cell r="H113">
            <v>4157532</v>
          </cell>
          <cell r="J113">
            <v>4822262</v>
          </cell>
        </row>
        <row r="114">
          <cell r="A114" t="str">
            <v>**) podle počtu OSVČ vykonávajících činnost</v>
          </cell>
          <cell r="B114">
            <v>3192063</v>
          </cell>
          <cell r="C114">
            <v>943933</v>
          </cell>
          <cell r="D114">
            <v>920467</v>
          </cell>
          <cell r="E114">
            <v>738786</v>
          </cell>
          <cell r="F114">
            <v>257351</v>
          </cell>
          <cell r="G114">
            <v>4874782</v>
          </cell>
          <cell r="H114">
            <v>4393347</v>
          </cell>
          <cell r="J114">
            <v>5056463</v>
          </cell>
        </row>
        <row r="115">
          <cell r="A115" t="str">
            <v>duben</v>
          </cell>
          <cell r="B115">
            <v>3107776</v>
          </cell>
          <cell r="C115">
            <v>954767</v>
          </cell>
          <cell r="D115">
            <v>921385</v>
          </cell>
          <cell r="E115">
            <v>738893</v>
          </cell>
          <cell r="F115">
            <v>256339</v>
          </cell>
          <cell r="G115">
            <v>4801436</v>
          </cell>
          <cell r="H115">
            <v>4318882</v>
          </cell>
          <cell r="J115">
            <v>4983928</v>
          </cell>
        </row>
        <row r="116">
          <cell r="A116" t="str">
            <v>květen</v>
          </cell>
          <cell r="G116">
            <v>0</v>
          </cell>
          <cell r="H116">
            <v>0</v>
          </cell>
          <cell r="J116">
            <v>0</v>
          </cell>
        </row>
        <row r="117">
          <cell r="A117" t="str">
            <v>červen</v>
          </cell>
          <cell r="G117">
            <v>0</v>
          </cell>
          <cell r="H117">
            <v>0</v>
          </cell>
          <cell r="J117">
            <v>0</v>
          </cell>
        </row>
        <row r="118">
          <cell r="A118" t="str">
            <v>červenec</v>
          </cell>
          <cell r="G118">
            <v>0</v>
          </cell>
          <cell r="H118">
            <v>0</v>
          </cell>
          <cell r="J118">
            <v>0</v>
          </cell>
        </row>
        <row r="119">
          <cell r="A119" t="str">
            <v>srpen</v>
          </cell>
          <cell r="G119">
            <v>0</v>
          </cell>
          <cell r="H119">
            <v>0</v>
          </cell>
          <cell r="J119">
            <v>0</v>
          </cell>
        </row>
        <row r="120">
          <cell r="A120" t="str">
            <v>září</v>
          </cell>
          <cell r="G120">
            <v>0</v>
          </cell>
          <cell r="H120">
            <v>0</v>
          </cell>
          <cell r="J120">
            <v>0</v>
          </cell>
        </row>
        <row r="121">
          <cell r="A121" t="str">
            <v>říjen</v>
          </cell>
          <cell r="G121">
            <v>0</v>
          </cell>
          <cell r="H121">
            <v>0</v>
          </cell>
          <cell r="J121">
            <v>0</v>
          </cell>
        </row>
        <row r="122">
          <cell r="A122" t="str">
            <v>listopad</v>
          </cell>
          <cell r="G122">
            <v>0</v>
          </cell>
          <cell r="H122">
            <v>0</v>
          </cell>
          <cell r="J122">
            <v>0</v>
          </cell>
        </row>
        <row r="123">
          <cell r="A123" t="str">
            <v>prosinec</v>
          </cell>
          <cell r="G123">
            <v>0</v>
          </cell>
          <cell r="H123">
            <v>0</v>
          </cell>
          <cell r="J123">
            <v>0</v>
          </cell>
        </row>
        <row r="125">
          <cell r="A125" t="str">
            <v>Zdroj: Účetní zprávy ČSSZ</v>
          </cell>
        </row>
        <row r="126">
          <cell r="A126" t="str">
            <v>*) podle počtu OSVČ povinných platit zálohy na DP</v>
          </cell>
        </row>
        <row r="127">
          <cell r="A127" t="str">
            <v>**) podle počtu OSVČ vykonávajících činnost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obsah"/>
      <sheetName val="B_prij_r"/>
      <sheetName val="B_predp_r"/>
      <sheetName val="B_vyd_r"/>
      <sheetName val="B_prij_m"/>
      <sheetName val="B_predp_m"/>
      <sheetName val="B_vyd_m"/>
      <sheetName val="D_r"/>
      <sheetName val="D_m"/>
      <sheetName val="D_plneni"/>
      <sheetName val="N_r"/>
      <sheetName val="N_m"/>
      <sheetName val="N_plneni"/>
      <sheetName val="Pc_r"/>
      <sheetName val="Pc_m"/>
      <sheetName val="Pc_u"/>
      <sheetName val="PD_r"/>
      <sheetName val="PD_m"/>
      <sheetName val="PN_r"/>
      <sheetName val="PN_m"/>
      <sheetName val="Bezm"/>
      <sheetName val="Ost"/>
      <sheetName val="data_gA"/>
      <sheetName val="PLNENI"/>
    </sheetNames>
    <sheetDataSet>
      <sheetData sheetId="0"/>
      <sheetData sheetId="1"/>
      <sheetData sheetId="2">
        <row r="2">
          <cell r="A2" t="str">
            <v>Bilance dávkových příjmů od počátku roku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zaměst.</v>
          </cell>
          <cell r="F4" t="str">
            <v>ostatní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14306592</v>
          </cell>
          <cell r="D6">
            <v>2357022</v>
          </cell>
          <cell r="E6">
            <v>1977074</v>
          </cell>
          <cell r="F6">
            <v>828</v>
          </cell>
          <cell r="G6">
            <v>18641516</v>
          </cell>
        </row>
        <row r="7">
          <cell r="A7" t="str">
            <v>únor</v>
          </cell>
          <cell r="C7">
            <v>26468523</v>
          </cell>
          <cell r="D7">
            <v>4351105</v>
          </cell>
          <cell r="E7">
            <v>3659853</v>
          </cell>
          <cell r="F7">
            <v>1163</v>
          </cell>
          <cell r="G7">
            <v>34480644</v>
          </cell>
        </row>
        <row r="8">
          <cell r="A8" t="str">
            <v>březen</v>
          </cell>
          <cell r="C8">
            <v>38743958</v>
          </cell>
          <cell r="D8">
            <v>6378563</v>
          </cell>
          <cell r="E8">
            <v>5358440</v>
          </cell>
          <cell r="F8">
            <v>1381</v>
          </cell>
          <cell r="G8">
            <v>50482342</v>
          </cell>
        </row>
        <row r="9">
          <cell r="A9" t="str">
            <v>duben</v>
          </cell>
          <cell r="C9">
            <v>51515777</v>
          </cell>
          <cell r="D9">
            <v>8491856</v>
          </cell>
          <cell r="E9">
            <v>7125688</v>
          </cell>
          <cell r="F9">
            <v>1540</v>
          </cell>
          <cell r="G9">
            <v>67134861</v>
          </cell>
        </row>
        <row r="10">
          <cell r="A10" t="str">
            <v>květen</v>
          </cell>
          <cell r="C10">
            <v>64637778</v>
          </cell>
          <cell r="D10">
            <v>10661309</v>
          </cell>
          <cell r="E10">
            <v>8941266</v>
          </cell>
          <cell r="F10">
            <v>1753</v>
          </cell>
          <cell r="G10">
            <v>84242106</v>
          </cell>
        </row>
        <row r="11">
          <cell r="A11" t="str">
            <v>červen</v>
          </cell>
          <cell r="C11">
            <v>79275408</v>
          </cell>
          <cell r="D11">
            <v>12793958</v>
          </cell>
          <cell r="E11">
            <v>10966814</v>
          </cell>
          <cell r="F11">
            <v>2181</v>
          </cell>
          <cell r="G11">
            <v>103038361</v>
          </cell>
        </row>
        <row r="12">
          <cell r="A12" t="str">
            <v>červenec</v>
          </cell>
          <cell r="C12">
            <v>93076971</v>
          </cell>
          <cell r="D12">
            <v>15356937</v>
          </cell>
          <cell r="E12">
            <v>12885065</v>
          </cell>
          <cell r="F12">
            <v>2162</v>
          </cell>
          <cell r="G12">
            <v>121321135</v>
          </cell>
        </row>
        <row r="13">
          <cell r="A13" t="str">
            <v>srpen</v>
          </cell>
          <cell r="C13">
            <v>106907141</v>
          </cell>
          <cell r="D13">
            <v>17612603</v>
          </cell>
          <cell r="E13">
            <v>14790655</v>
          </cell>
          <cell r="F13">
            <v>2293</v>
          </cell>
          <cell r="G13">
            <v>139312692</v>
          </cell>
        </row>
        <row r="14">
          <cell r="A14" t="str">
            <v>září</v>
          </cell>
          <cell r="C14">
            <v>120373800</v>
          </cell>
          <cell r="D14">
            <v>19829163</v>
          </cell>
          <cell r="E14">
            <v>16654152</v>
          </cell>
          <cell r="F14">
            <v>2467</v>
          </cell>
          <cell r="G14">
            <v>156859582</v>
          </cell>
        </row>
        <row r="15">
          <cell r="A15" t="str">
            <v>říjen</v>
          </cell>
          <cell r="C15">
            <v>134116194</v>
          </cell>
          <cell r="D15">
            <v>22092242</v>
          </cell>
          <cell r="E15">
            <v>18555865</v>
          </cell>
          <cell r="F15">
            <v>3174</v>
          </cell>
          <cell r="G15">
            <v>174767475</v>
          </cell>
        </row>
        <row r="16">
          <cell r="A16" t="str">
            <v>listopad</v>
          </cell>
          <cell r="C16">
            <v>148469529</v>
          </cell>
          <cell r="D16">
            <v>24457256</v>
          </cell>
          <cell r="E16">
            <v>20542010</v>
          </cell>
          <cell r="F16">
            <v>3574</v>
          </cell>
          <cell r="G16">
            <v>193472369</v>
          </cell>
        </row>
        <row r="17">
          <cell r="A17" t="str">
            <v>prosinec</v>
          </cell>
          <cell r="C17">
            <v>165600553</v>
          </cell>
          <cell r="D17">
            <v>27285499</v>
          </cell>
          <cell r="E17">
            <v>22912635</v>
          </cell>
          <cell r="F17">
            <v>3809</v>
          </cell>
          <cell r="G17">
            <v>215802496</v>
          </cell>
        </row>
        <row r="18">
          <cell r="A18">
            <v>2001</v>
          </cell>
        </row>
        <row r="19">
          <cell r="A19" t="str">
            <v>leden</v>
          </cell>
          <cell r="C19">
            <v>15888676</v>
          </cell>
          <cell r="D19">
            <v>2597310</v>
          </cell>
          <cell r="E19">
            <v>2186262</v>
          </cell>
          <cell r="F19">
            <v>565</v>
          </cell>
          <cell r="G19">
            <v>20672813</v>
          </cell>
        </row>
        <row r="20">
          <cell r="A20" t="str">
            <v>únor</v>
          </cell>
          <cell r="C20">
            <v>29377522</v>
          </cell>
          <cell r="D20">
            <v>4536436</v>
          </cell>
          <cell r="E20">
            <v>4052801</v>
          </cell>
          <cell r="F20">
            <v>874</v>
          </cell>
          <cell r="G20">
            <v>37967633</v>
          </cell>
        </row>
        <row r="21">
          <cell r="A21" t="str">
            <v>březen</v>
          </cell>
          <cell r="C21">
            <v>42634600</v>
          </cell>
          <cell r="D21">
            <v>7001097</v>
          </cell>
          <cell r="E21">
            <v>5886899</v>
          </cell>
          <cell r="F21">
            <v>1095</v>
          </cell>
          <cell r="G21">
            <v>55523691</v>
          </cell>
        </row>
        <row r="22">
          <cell r="A22" t="str">
            <v>duben</v>
          </cell>
          <cell r="C22">
            <v>56769888</v>
          </cell>
          <cell r="D22">
            <v>9328762</v>
          </cell>
          <cell r="E22">
            <v>7842884</v>
          </cell>
          <cell r="F22">
            <v>1206</v>
          </cell>
          <cell r="G22">
            <v>73942740</v>
          </cell>
        </row>
        <row r="23">
          <cell r="A23" t="str">
            <v>květen</v>
          </cell>
          <cell r="C23">
            <v>71047304</v>
          </cell>
          <cell r="D23">
            <v>11677629</v>
          </cell>
          <cell r="E23">
            <v>9818340</v>
          </cell>
          <cell r="F23">
            <v>1416</v>
          </cell>
          <cell r="G23">
            <v>92544689</v>
          </cell>
        </row>
        <row r="24">
          <cell r="A24" t="str">
            <v>červen</v>
          </cell>
          <cell r="C24">
            <v>87180929</v>
          </cell>
          <cell r="D24">
            <v>14338559</v>
          </cell>
          <cell r="E24">
            <v>12050884</v>
          </cell>
          <cell r="F24">
            <v>1763</v>
          </cell>
          <cell r="G24">
            <v>113572135</v>
          </cell>
        </row>
        <row r="25">
          <cell r="A25" t="str">
            <v>červenec</v>
          </cell>
          <cell r="C25">
            <v>102198000</v>
          </cell>
          <cell r="D25">
            <v>16661716</v>
          </cell>
          <cell r="E25">
            <v>14129035</v>
          </cell>
          <cell r="F25">
            <v>1944</v>
          </cell>
          <cell r="G25">
            <v>132990695</v>
          </cell>
        </row>
        <row r="26">
          <cell r="A26" t="str">
            <v>srpen</v>
          </cell>
          <cell r="C26">
            <v>117425953</v>
          </cell>
          <cell r="D26">
            <v>19298075</v>
          </cell>
          <cell r="E26">
            <v>16236239</v>
          </cell>
          <cell r="F26">
            <v>2119</v>
          </cell>
          <cell r="G26">
            <v>152962386</v>
          </cell>
        </row>
        <row r="27">
          <cell r="A27" t="str">
            <v>září</v>
          </cell>
          <cell r="C27">
            <v>131893865</v>
          </cell>
          <cell r="D27">
            <v>21507482</v>
          </cell>
          <cell r="E27">
            <v>18237908</v>
          </cell>
          <cell r="F27">
            <v>2384</v>
          </cell>
          <cell r="G27">
            <v>171641639</v>
          </cell>
        </row>
        <row r="28">
          <cell r="A28" t="str">
            <v>říjen</v>
          </cell>
          <cell r="C28">
            <v>146688027</v>
          </cell>
          <cell r="D28">
            <v>24122535</v>
          </cell>
          <cell r="E28">
            <v>20284646</v>
          </cell>
          <cell r="F28">
            <v>2595</v>
          </cell>
          <cell r="G28">
            <v>191097803</v>
          </cell>
        </row>
        <row r="29">
          <cell r="A29" t="str">
            <v>listopad</v>
          </cell>
          <cell r="C29">
            <v>162180111</v>
          </cell>
          <cell r="D29">
            <v>26675460</v>
          </cell>
          <cell r="E29">
            <v>22428187</v>
          </cell>
          <cell r="F29">
            <v>3039</v>
          </cell>
          <cell r="G29">
            <v>211286797</v>
          </cell>
        </row>
        <row r="30">
          <cell r="A30" t="str">
            <v>prosinec</v>
          </cell>
          <cell r="C30">
            <v>180387177</v>
          </cell>
          <cell r="D30">
            <v>29653078</v>
          </cell>
          <cell r="E30">
            <v>24947550</v>
          </cell>
          <cell r="F30">
            <v>3436</v>
          </cell>
          <cell r="G30">
            <v>234991241</v>
          </cell>
        </row>
        <row r="31">
          <cell r="A31">
            <v>2002</v>
          </cell>
        </row>
        <row r="32">
          <cell r="A32" t="str">
            <v>leden</v>
          </cell>
          <cell r="G32">
            <v>0</v>
          </cell>
        </row>
        <row r="33">
          <cell r="A33" t="str">
            <v>únor</v>
          </cell>
          <cell r="C33">
            <v>30952436</v>
          </cell>
          <cell r="D33">
            <v>5138951</v>
          </cell>
          <cell r="E33">
            <v>4273599</v>
          </cell>
          <cell r="F33">
            <v>1394</v>
          </cell>
          <cell r="G33">
            <v>40366380</v>
          </cell>
        </row>
        <row r="34">
          <cell r="A34" t="str">
            <v>březen</v>
          </cell>
          <cell r="C34">
            <v>45572056</v>
          </cell>
          <cell r="D34">
            <v>7504840</v>
          </cell>
          <cell r="E34">
            <v>6296477</v>
          </cell>
          <cell r="F34">
            <v>2280</v>
          </cell>
          <cell r="G34">
            <v>59375653</v>
          </cell>
        </row>
        <row r="35">
          <cell r="A35" t="str">
            <v>duben</v>
          </cell>
          <cell r="C35">
            <v>60623313</v>
          </cell>
          <cell r="D35">
            <v>9912799</v>
          </cell>
          <cell r="E35">
            <v>8379043</v>
          </cell>
          <cell r="F35">
            <v>2613</v>
          </cell>
          <cell r="G35">
            <v>78917768</v>
          </cell>
        </row>
        <row r="36">
          <cell r="A36" t="str">
            <v>květen</v>
          </cell>
          <cell r="C36">
            <v>76525430</v>
          </cell>
          <cell r="D36">
            <v>12552743</v>
          </cell>
          <cell r="E36">
            <v>10579324</v>
          </cell>
          <cell r="F36">
            <v>3041</v>
          </cell>
          <cell r="G36">
            <v>99660538</v>
          </cell>
        </row>
        <row r="37">
          <cell r="A37" t="str">
            <v>červen</v>
          </cell>
          <cell r="C37">
            <v>93555021</v>
          </cell>
          <cell r="D37">
            <v>15291094</v>
          </cell>
          <cell r="E37">
            <v>12935868</v>
          </cell>
          <cell r="F37">
            <v>6082</v>
          </cell>
          <cell r="G37">
            <v>121788065</v>
          </cell>
        </row>
        <row r="38">
          <cell r="A38" t="str">
            <v>červenec</v>
          </cell>
          <cell r="C38">
            <v>109763436</v>
          </cell>
          <cell r="D38">
            <v>17956131</v>
          </cell>
          <cell r="E38">
            <v>15178733</v>
          </cell>
          <cell r="F38">
            <v>6276</v>
          </cell>
          <cell r="G38">
            <v>142904576</v>
          </cell>
        </row>
        <row r="39">
          <cell r="A39" t="str">
            <v>srpen</v>
          </cell>
          <cell r="C39">
            <v>125722087</v>
          </cell>
          <cell r="D39">
            <v>20556491</v>
          </cell>
          <cell r="E39">
            <v>17387122</v>
          </cell>
          <cell r="F39">
            <v>7294</v>
          </cell>
          <cell r="G39">
            <v>163672994</v>
          </cell>
        </row>
        <row r="40">
          <cell r="A40" t="str">
            <v>září</v>
          </cell>
          <cell r="C40">
            <v>140988207</v>
          </cell>
          <cell r="D40">
            <v>23134827</v>
          </cell>
          <cell r="E40">
            <v>19499671</v>
          </cell>
          <cell r="F40">
            <v>5420</v>
          </cell>
          <cell r="G40">
            <v>183628125</v>
          </cell>
        </row>
        <row r="41">
          <cell r="A41" t="str">
            <v>říjen</v>
          </cell>
          <cell r="C41">
            <v>156522857</v>
          </cell>
          <cell r="D41">
            <v>25701910</v>
          </cell>
          <cell r="E41">
            <v>21649154</v>
          </cell>
          <cell r="F41">
            <v>5643</v>
          </cell>
          <cell r="G41">
            <v>203879564</v>
          </cell>
        </row>
        <row r="42">
          <cell r="A42" t="str">
            <v>listopad</v>
          </cell>
          <cell r="C42">
            <v>172732715</v>
          </cell>
          <cell r="D42">
            <v>28358966</v>
          </cell>
          <cell r="E42">
            <v>23892131</v>
          </cell>
          <cell r="F42">
            <v>6166</v>
          </cell>
          <cell r="G42">
            <v>224989978</v>
          </cell>
        </row>
        <row r="43">
          <cell r="A43" t="str">
            <v>prosinec</v>
          </cell>
          <cell r="C43">
            <v>193400000</v>
          </cell>
          <cell r="D43">
            <v>31800000</v>
          </cell>
          <cell r="E43">
            <v>26800000</v>
          </cell>
          <cell r="F43">
            <v>7180.8558999999996</v>
          </cell>
          <cell r="G43">
            <v>252000000</v>
          </cell>
        </row>
        <row r="44">
          <cell r="A44">
            <v>2003</v>
          </cell>
        </row>
        <row r="45">
          <cell r="A45" t="str">
            <v>Zdroj: Bilance dávkových příjmů ČSSZ - platby</v>
          </cell>
          <cell r="C45">
            <v>17434756.330759998</v>
          </cell>
          <cell r="D45">
            <v>2863969.0959100001</v>
          </cell>
          <cell r="E45">
            <v>2403851.14965</v>
          </cell>
          <cell r="F45">
            <v>474.07443000000001</v>
          </cell>
          <cell r="G45">
            <v>22703050.65075</v>
          </cell>
        </row>
        <row r="46">
          <cell r="A46" t="str">
            <v>únor</v>
          </cell>
          <cell r="C46">
            <v>32720533.761539999</v>
          </cell>
          <cell r="D46">
            <v>5383973.4282099996</v>
          </cell>
          <cell r="E46">
            <v>4518884.06439</v>
          </cell>
          <cell r="F46">
            <v>1260.3406299999999</v>
          </cell>
          <cell r="G46">
            <v>42624651.594770007</v>
          </cell>
        </row>
        <row r="47">
          <cell r="A47" t="str">
            <v>prosinec</v>
          </cell>
          <cell r="C47" t="str">
            <v>údaje od Škorpíka 24/9/02</v>
          </cell>
          <cell r="D47">
            <v>7914587.5888999999</v>
          </cell>
          <cell r="E47">
            <v>6658653.0910999998</v>
          </cell>
          <cell r="F47">
            <v>2162.98632</v>
          </cell>
          <cell r="G47">
            <v>62760091.958019994</v>
          </cell>
        </row>
        <row r="48">
          <cell r="A48" t="str">
            <v>duben</v>
          </cell>
          <cell r="C48">
            <v>63769065.29434</v>
          </cell>
          <cell r="D48">
            <v>10481035.968730001</v>
          </cell>
          <cell r="E48">
            <v>8814947.6454099994</v>
          </cell>
          <cell r="F48">
            <v>2794.0381299999999</v>
          </cell>
          <cell r="G48">
            <v>83067842.946610004</v>
          </cell>
        </row>
        <row r="49">
          <cell r="A49" t="str">
            <v>květen</v>
          </cell>
          <cell r="C49">
            <v>80000258.406770006</v>
          </cell>
          <cell r="D49">
            <v>13084664.19417</v>
          </cell>
          <cell r="E49">
            <v>11060836.142279999</v>
          </cell>
          <cell r="F49">
            <v>3766.0989199999999</v>
          </cell>
          <cell r="G49">
            <v>104149524.84214</v>
          </cell>
        </row>
        <row r="50">
          <cell r="A50" t="str">
            <v>červen</v>
          </cell>
          <cell r="C50">
            <v>98019705.379460007</v>
          </cell>
          <cell r="D50">
            <v>16095153.169500001</v>
          </cell>
          <cell r="E50">
            <v>13554171.12817</v>
          </cell>
          <cell r="F50">
            <v>4304.42155</v>
          </cell>
          <cell r="G50">
            <v>127673334.09868</v>
          </cell>
        </row>
        <row r="51">
          <cell r="A51" t="str">
            <v>červenec</v>
          </cell>
          <cell r="C51">
            <v>115179246.57408001</v>
          </cell>
          <cell r="D51">
            <v>18916959.162560001</v>
          </cell>
          <cell r="E51">
            <v>15928328.95716</v>
          </cell>
          <cell r="F51">
            <v>4948.3158100000001</v>
          </cell>
          <cell r="G51">
            <v>150029483.00961</v>
          </cell>
        </row>
        <row r="52">
          <cell r="A52" t="str">
            <v>srpen</v>
          </cell>
          <cell r="C52">
            <v>132124959.59344999</v>
          </cell>
          <cell r="D52">
            <v>21699859.270160001</v>
          </cell>
          <cell r="E52">
            <v>18273188.983180001</v>
          </cell>
          <cell r="F52">
            <v>5322.5645699999995</v>
          </cell>
          <cell r="G52">
            <v>172103330.41136003</v>
          </cell>
        </row>
        <row r="53">
          <cell r="A53" t="str">
            <v>září</v>
          </cell>
          <cell r="C53">
            <v>148454437.65336001</v>
          </cell>
          <cell r="D53">
            <v>24377849.650929999</v>
          </cell>
          <cell r="E53">
            <v>20532586.988650002</v>
          </cell>
          <cell r="F53">
            <v>5854.0596500000001</v>
          </cell>
          <cell r="G53">
            <v>193370728.35258999</v>
          </cell>
        </row>
        <row r="54">
          <cell r="A54" t="str">
            <v>říjen</v>
          </cell>
          <cell r="C54">
            <v>165173778.68435001</v>
          </cell>
          <cell r="D54">
            <v>27118994.899799999</v>
          </cell>
          <cell r="E54">
            <v>22846003.76004</v>
          </cell>
          <cell r="F54">
            <v>6638.7887899999996</v>
          </cell>
          <cell r="G54">
            <v>215145416.13297999</v>
          </cell>
        </row>
        <row r="55">
          <cell r="A55" t="str">
            <v>listopad</v>
          </cell>
          <cell r="C55">
            <v>182173690.53692999</v>
          </cell>
          <cell r="D55">
            <v>29906276.999979999</v>
          </cell>
          <cell r="E55">
            <v>25198134.943229999</v>
          </cell>
          <cell r="F55">
            <v>6974.6874600000001</v>
          </cell>
          <cell r="G55">
            <v>237285077.16760001</v>
          </cell>
        </row>
        <row r="56">
          <cell r="A56" t="str">
            <v>prosinec</v>
          </cell>
          <cell r="C56">
            <v>202973123.37077001</v>
          </cell>
          <cell r="D56">
            <v>33316165.274220001</v>
          </cell>
          <cell r="E56">
            <v>28075779.51354</v>
          </cell>
          <cell r="F56">
            <v>7956.7389499999999</v>
          </cell>
          <cell r="G56">
            <v>264373024.89748001</v>
          </cell>
        </row>
        <row r="57">
          <cell r="A57">
            <v>2004</v>
          </cell>
        </row>
        <row r="58">
          <cell r="A58" t="str">
            <v>Zdroj: Bilance dávkových příjmů ČSSZ - platby</v>
          </cell>
          <cell r="C58">
            <v>19948648.18347</v>
          </cell>
          <cell r="D58">
            <v>3044764.4036400001</v>
          </cell>
          <cell r="E58">
            <v>1135189.0684700001</v>
          </cell>
          <cell r="F58">
            <v>379.89926000000003</v>
          </cell>
          <cell r="G58">
            <v>24128981.554839998</v>
          </cell>
        </row>
        <row r="59">
          <cell r="A59" t="str">
            <v>únor</v>
          </cell>
          <cell r="C59">
            <v>1.0553317190757385</v>
          </cell>
          <cell r="D59">
            <v>1.0555554254656059</v>
          </cell>
          <cell r="E59">
            <v>1.0553310038993882</v>
          </cell>
          <cell r="F59">
            <v>1.1080488260459314</v>
          </cell>
          <cell r="G59">
            <v>1.0553613404796709</v>
          </cell>
        </row>
        <row r="60">
          <cell r="A60" t="str">
            <v>Schválený rozpočet 2003</v>
          </cell>
          <cell r="C60">
            <v>56266418.631109998</v>
          </cell>
          <cell r="D60">
            <v>8567857.4682599995</v>
          </cell>
          <cell r="E60">
            <v>3209074.1489300001</v>
          </cell>
          <cell r="F60">
            <v>2255.6528699999999</v>
          </cell>
          <cell r="G60">
            <v>68045605.90117</v>
          </cell>
        </row>
        <row r="61">
          <cell r="A61" t="str">
            <v>duben</v>
          </cell>
          <cell r="C61">
            <v>205192318</v>
          </cell>
          <cell r="D61">
            <v>11448782.936969999</v>
          </cell>
          <cell r="E61">
            <v>4287907.1630300004</v>
          </cell>
          <cell r="F61">
            <v>2780.21893</v>
          </cell>
          <cell r="G61">
            <v>266645664</v>
          </cell>
        </row>
        <row r="62">
          <cell r="A62" t="str">
            <v>květen</v>
          </cell>
          <cell r="C62">
            <v>93970194.829089999</v>
          </cell>
          <cell r="D62">
            <v>14293006.913960001</v>
          </cell>
          <cell r="E62">
            <v>5362085.8160399999</v>
          </cell>
          <cell r="F62">
            <v>3667.4138200000002</v>
          </cell>
          <cell r="G62">
            <v>0</v>
          </cell>
        </row>
        <row r="63">
          <cell r="A63" t="str">
            <v>červen</v>
          </cell>
          <cell r="C63">
            <v>113860037.63854</v>
          </cell>
          <cell r="D63">
            <v>17267749.947870001</v>
          </cell>
          <cell r="E63">
            <v>6497887.6871600002</v>
          </cell>
          <cell r="F63">
            <v>4381.2061700000004</v>
          </cell>
          <cell r="G63">
            <v>0</v>
          </cell>
        </row>
        <row r="64">
          <cell r="A64" t="str">
            <v>červenec</v>
          </cell>
          <cell r="C64">
            <v>133632244.68700001</v>
          </cell>
          <cell r="D64">
            <v>20282875.683839999</v>
          </cell>
          <cell r="E64">
            <v>7627063.2097800002</v>
          </cell>
          <cell r="F64">
            <v>4999.9199600000002</v>
          </cell>
          <cell r="G64">
            <v>0</v>
          </cell>
        </row>
        <row r="65">
          <cell r="A65" t="str">
            <v>srpen</v>
          </cell>
          <cell r="C65">
            <v>153373617.99983001</v>
          </cell>
          <cell r="D65">
            <v>23261934.364500001</v>
          </cell>
          <cell r="E65">
            <v>8754450.5435499996</v>
          </cell>
          <cell r="F65">
            <v>5608.6685900000002</v>
          </cell>
          <cell r="G65">
            <v>0</v>
          </cell>
        </row>
        <row r="66">
          <cell r="A66" t="str">
            <v>září</v>
          </cell>
          <cell r="G66">
            <v>0</v>
          </cell>
        </row>
        <row r="67">
          <cell r="A67" t="str">
            <v>říjen</v>
          </cell>
          <cell r="G67">
            <v>0</v>
          </cell>
        </row>
        <row r="68">
          <cell r="A68" t="str">
            <v>listopad</v>
          </cell>
          <cell r="G68">
            <v>0</v>
          </cell>
        </row>
        <row r="69">
          <cell r="A69" t="str">
            <v>prosinec</v>
          </cell>
          <cell r="C69">
            <v>234377200</v>
          </cell>
          <cell r="G69">
            <v>282424278</v>
          </cell>
        </row>
        <row r="71">
          <cell r="A71" t="str">
            <v>Zdroj: Bilance dávkových příjmů ČSSZ - platby</v>
          </cell>
        </row>
        <row r="72">
          <cell r="C72">
            <v>1.0553317190757385</v>
          </cell>
          <cell r="D72">
            <v>1.0555554254656059</v>
          </cell>
          <cell r="E72">
            <v>1.0553310038993882</v>
          </cell>
          <cell r="F72">
            <v>1.1080488260459314</v>
          </cell>
          <cell r="G72">
            <v>1.0553613404796709</v>
          </cell>
        </row>
        <row r="73">
          <cell r="A73" t="str">
            <v>Schválený rozpočet 2003</v>
          </cell>
        </row>
        <row r="74">
          <cell r="C74">
            <v>205192318</v>
          </cell>
          <cell r="G74">
            <v>266645664</v>
          </cell>
        </row>
        <row r="76">
          <cell r="A76" t="str">
            <v>Schválený rozpočet 2004</v>
          </cell>
        </row>
        <row r="77">
          <cell r="C77">
            <v>234377165</v>
          </cell>
          <cell r="G77">
            <v>282732601</v>
          </cell>
        </row>
      </sheetData>
      <sheetData sheetId="3"/>
      <sheetData sheetId="4">
        <row r="2">
          <cell r="A2" t="str">
            <v>Bilance dávkových výdajů od počátku roku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bezmoc.</v>
          </cell>
          <cell r="F4" t="str">
            <v>přip+Slov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13842979</v>
          </cell>
          <cell r="D6">
            <v>2259808</v>
          </cell>
          <cell r="E6">
            <v>92640</v>
          </cell>
          <cell r="F6">
            <v>264</v>
          </cell>
          <cell r="G6">
            <v>16195691</v>
          </cell>
        </row>
        <row r="7">
          <cell r="A7" t="str">
            <v>únor</v>
          </cell>
          <cell r="C7">
            <v>28851853</v>
          </cell>
          <cell r="D7">
            <v>5422307</v>
          </cell>
          <cell r="E7">
            <v>205646</v>
          </cell>
          <cell r="F7">
            <v>603</v>
          </cell>
          <cell r="G7">
            <v>34480409</v>
          </cell>
        </row>
        <row r="8">
          <cell r="A8" t="str">
            <v>březen</v>
          </cell>
          <cell r="C8">
            <v>45082063</v>
          </cell>
          <cell r="D8">
            <v>8313983</v>
          </cell>
          <cell r="E8">
            <v>318093</v>
          </cell>
          <cell r="F8">
            <v>896</v>
          </cell>
          <cell r="G8">
            <v>53715035</v>
          </cell>
        </row>
        <row r="9">
          <cell r="A9" t="str">
            <v>duben</v>
          </cell>
          <cell r="C9">
            <v>60103453</v>
          </cell>
          <cell r="D9">
            <v>10705107</v>
          </cell>
          <cell r="E9">
            <v>447237</v>
          </cell>
          <cell r="F9">
            <v>1220</v>
          </cell>
          <cell r="G9">
            <v>71257017</v>
          </cell>
        </row>
        <row r="10">
          <cell r="A10" t="str">
            <v>květen</v>
          </cell>
          <cell r="C10">
            <v>74007965</v>
          </cell>
          <cell r="D10">
            <v>12857637</v>
          </cell>
          <cell r="E10">
            <v>568317</v>
          </cell>
          <cell r="F10">
            <v>1523</v>
          </cell>
          <cell r="G10">
            <v>87435442</v>
          </cell>
        </row>
        <row r="11">
          <cell r="A11" t="str">
            <v>červen</v>
          </cell>
          <cell r="C11">
            <v>91366123</v>
          </cell>
          <cell r="D11">
            <v>14870164</v>
          </cell>
          <cell r="E11">
            <v>690087</v>
          </cell>
          <cell r="F11">
            <v>1843</v>
          </cell>
          <cell r="G11">
            <v>106928217</v>
          </cell>
        </row>
        <row r="12">
          <cell r="A12" t="str">
            <v>červenec</v>
          </cell>
          <cell r="C12">
            <v>103960561</v>
          </cell>
          <cell r="D12">
            <v>16787617</v>
          </cell>
          <cell r="E12">
            <v>811812</v>
          </cell>
          <cell r="F12">
            <v>2162</v>
          </cell>
          <cell r="G12">
            <v>121562152</v>
          </cell>
        </row>
        <row r="13">
          <cell r="A13" t="str">
            <v>srpen</v>
          </cell>
          <cell r="C13">
            <v>119024861</v>
          </cell>
          <cell r="D13">
            <v>18676447</v>
          </cell>
          <cell r="E13">
            <v>932556</v>
          </cell>
          <cell r="F13">
            <v>2497</v>
          </cell>
          <cell r="G13">
            <v>138636361</v>
          </cell>
        </row>
        <row r="14">
          <cell r="A14" t="str">
            <v>září</v>
          </cell>
          <cell r="C14">
            <v>134240679</v>
          </cell>
          <cell r="D14">
            <v>20565931</v>
          </cell>
          <cell r="E14">
            <v>1053961</v>
          </cell>
          <cell r="F14">
            <v>301208</v>
          </cell>
          <cell r="G14">
            <v>156161779</v>
          </cell>
        </row>
        <row r="15">
          <cell r="A15" t="str">
            <v>říjen</v>
          </cell>
          <cell r="C15">
            <v>149439878</v>
          </cell>
          <cell r="D15">
            <v>22592767</v>
          </cell>
          <cell r="E15">
            <v>1178250</v>
          </cell>
          <cell r="F15">
            <v>308770</v>
          </cell>
          <cell r="G15">
            <v>173519665</v>
          </cell>
        </row>
        <row r="16">
          <cell r="A16" t="str">
            <v>listopad</v>
          </cell>
          <cell r="C16">
            <v>164863069</v>
          </cell>
          <cell r="D16">
            <v>24913231</v>
          </cell>
          <cell r="E16">
            <v>1291234</v>
          </cell>
          <cell r="F16">
            <v>314679</v>
          </cell>
          <cell r="G16">
            <v>191382213</v>
          </cell>
        </row>
        <row r="17">
          <cell r="A17" t="str">
            <v>prosinec</v>
          </cell>
          <cell r="C17">
            <v>182191261</v>
          </cell>
          <cell r="D17">
            <v>27205515</v>
          </cell>
          <cell r="E17">
            <v>1421643</v>
          </cell>
          <cell r="F17">
            <v>320400</v>
          </cell>
          <cell r="G17">
            <v>211138819</v>
          </cell>
        </row>
        <row r="18">
          <cell r="A18">
            <v>2001</v>
          </cell>
        </row>
        <row r="19">
          <cell r="A19" t="str">
            <v>leden</v>
          </cell>
          <cell r="C19">
            <v>14754868</v>
          </cell>
          <cell r="D19">
            <v>2372273</v>
          </cell>
          <cell r="E19">
            <v>98912</v>
          </cell>
          <cell r="F19">
            <v>7149</v>
          </cell>
          <cell r="G19">
            <v>17233202</v>
          </cell>
        </row>
        <row r="20">
          <cell r="A20" t="str">
            <v>únor</v>
          </cell>
          <cell r="C20">
            <v>29526395</v>
          </cell>
          <cell r="D20">
            <v>5179056</v>
          </cell>
          <cell r="E20">
            <v>225691</v>
          </cell>
          <cell r="F20">
            <v>14684</v>
          </cell>
          <cell r="G20">
            <v>34945826</v>
          </cell>
        </row>
        <row r="21">
          <cell r="A21" t="str">
            <v>březen</v>
          </cell>
          <cell r="C21">
            <v>47280976</v>
          </cell>
          <cell r="D21">
            <v>8213639</v>
          </cell>
          <cell r="E21">
            <v>353275</v>
          </cell>
          <cell r="F21">
            <v>20489</v>
          </cell>
          <cell r="G21">
            <v>55868379</v>
          </cell>
        </row>
        <row r="22">
          <cell r="A22" t="str">
            <v>duben</v>
          </cell>
          <cell r="C22">
            <v>64793718</v>
          </cell>
          <cell r="D22">
            <v>11144935</v>
          </cell>
          <cell r="E22">
            <v>479613</v>
          </cell>
          <cell r="F22">
            <v>25476</v>
          </cell>
          <cell r="G22">
            <v>76443742</v>
          </cell>
        </row>
        <row r="23">
          <cell r="A23" t="str">
            <v>květen</v>
          </cell>
          <cell r="C23">
            <v>79746753</v>
          </cell>
          <cell r="D23">
            <v>13670090</v>
          </cell>
          <cell r="E23">
            <v>605195</v>
          </cell>
          <cell r="F23">
            <v>30608</v>
          </cell>
          <cell r="G23">
            <v>94052646</v>
          </cell>
        </row>
        <row r="24">
          <cell r="A24" t="str">
            <v>červen</v>
          </cell>
          <cell r="C24">
            <v>98482453</v>
          </cell>
          <cell r="D24">
            <v>15956928</v>
          </cell>
          <cell r="E24">
            <v>733163</v>
          </cell>
          <cell r="F24">
            <v>35719</v>
          </cell>
          <cell r="G24">
            <v>115208263</v>
          </cell>
        </row>
        <row r="25">
          <cell r="A25" t="str">
            <v>červenec</v>
          </cell>
          <cell r="C25">
            <v>112108929</v>
          </cell>
          <cell r="D25">
            <v>18122122</v>
          </cell>
          <cell r="E25">
            <v>858316</v>
          </cell>
          <cell r="F25">
            <v>40564</v>
          </cell>
          <cell r="G25">
            <v>131129931</v>
          </cell>
        </row>
        <row r="26">
          <cell r="A26" t="str">
            <v>srpen</v>
          </cell>
          <cell r="C26">
            <v>129540278</v>
          </cell>
          <cell r="D26">
            <v>20144059</v>
          </cell>
          <cell r="E26">
            <v>981199</v>
          </cell>
          <cell r="F26">
            <v>44678</v>
          </cell>
          <cell r="G26">
            <v>150710214</v>
          </cell>
        </row>
        <row r="27">
          <cell r="A27" t="str">
            <v>září</v>
          </cell>
          <cell r="C27">
            <v>144578170</v>
          </cell>
          <cell r="D27">
            <v>22175304</v>
          </cell>
          <cell r="E27">
            <v>1108525</v>
          </cell>
          <cell r="F27">
            <v>2907</v>
          </cell>
          <cell r="G27">
            <v>167864906</v>
          </cell>
        </row>
        <row r="28">
          <cell r="A28" t="str">
            <v>říjen</v>
          </cell>
          <cell r="C28">
            <v>160913231</v>
          </cell>
          <cell r="D28">
            <v>24438333</v>
          </cell>
          <cell r="E28">
            <v>1246130</v>
          </cell>
          <cell r="F28">
            <v>3326</v>
          </cell>
          <cell r="G28">
            <v>186601020</v>
          </cell>
        </row>
        <row r="29">
          <cell r="A29" t="str">
            <v>listopad</v>
          </cell>
          <cell r="C29">
            <v>178860412</v>
          </cell>
          <cell r="D29">
            <v>27068516</v>
          </cell>
          <cell r="E29">
            <v>1377167</v>
          </cell>
          <cell r="F29">
            <v>3698</v>
          </cell>
          <cell r="G29">
            <v>207309793</v>
          </cell>
        </row>
        <row r="30">
          <cell r="A30" t="str">
            <v>prosinec</v>
          </cell>
          <cell r="C30">
            <v>196113711</v>
          </cell>
          <cell r="D30">
            <v>29585541</v>
          </cell>
          <cell r="E30">
            <v>1512333</v>
          </cell>
          <cell r="F30">
            <v>4022</v>
          </cell>
          <cell r="G30">
            <v>227215607</v>
          </cell>
        </row>
        <row r="31">
          <cell r="A31">
            <v>2002</v>
          </cell>
        </row>
        <row r="32">
          <cell r="A32" t="str">
            <v>leden</v>
          </cell>
          <cell r="D32">
            <v>2815789</v>
          </cell>
          <cell r="G32">
            <v>2815789</v>
          </cell>
        </row>
        <row r="33">
          <cell r="A33" t="str">
            <v>únor</v>
          </cell>
          <cell r="C33">
            <v>33820096</v>
          </cell>
          <cell r="D33">
            <v>5949939</v>
          </cell>
          <cell r="E33">
            <v>242229</v>
          </cell>
          <cell r="F33">
            <v>684</v>
          </cell>
          <cell r="G33">
            <v>40012948</v>
          </cell>
        </row>
        <row r="34">
          <cell r="A34" t="str">
            <v>březen</v>
          </cell>
          <cell r="C34">
            <v>52617234</v>
          </cell>
          <cell r="D34">
            <v>9001589</v>
          </cell>
          <cell r="E34">
            <v>381985</v>
          </cell>
          <cell r="F34">
            <v>1056</v>
          </cell>
          <cell r="G34">
            <v>62001864</v>
          </cell>
        </row>
        <row r="35">
          <cell r="A35" t="str">
            <v>duben</v>
          </cell>
          <cell r="C35">
            <v>70207864</v>
          </cell>
          <cell r="D35">
            <v>12017314</v>
          </cell>
          <cell r="E35">
            <v>521576</v>
          </cell>
          <cell r="F35">
            <v>1416</v>
          </cell>
          <cell r="G35">
            <v>82748170</v>
          </cell>
        </row>
        <row r="36">
          <cell r="A36" t="str">
            <v>květen</v>
          </cell>
          <cell r="C36">
            <v>87694965</v>
          </cell>
          <cell r="D36">
            <v>14854957</v>
          </cell>
          <cell r="E36">
            <v>661536</v>
          </cell>
          <cell r="F36">
            <v>1777</v>
          </cell>
          <cell r="G36">
            <v>103213235</v>
          </cell>
        </row>
        <row r="37">
          <cell r="A37" t="str">
            <v>červen</v>
          </cell>
          <cell r="C37">
            <v>105213566</v>
          </cell>
          <cell r="D37">
            <v>17355456</v>
          </cell>
          <cell r="E37">
            <v>792475</v>
          </cell>
          <cell r="F37">
            <v>2143</v>
          </cell>
          <cell r="G37">
            <v>123363640</v>
          </cell>
        </row>
        <row r="38">
          <cell r="A38" t="str">
            <v>červenec</v>
          </cell>
          <cell r="C38">
            <v>121328268</v>
          </cell>
          <cell r="D38">
            <v>19778205</v>
          </cell>
          <cell r="E38">
            <v>931553</v>
          </cell>
          <cell r="F38">
            <v>2511</v>
          </cell>
          <cell r="G38">
            <v>142040537</v>
          </cell>
        </row>
        <row r="39">
          <cell r="A39" t="str">
            <v>srpen</v>
          </cell>
          <cell r="C39">
            <v>138837125</v>
          </cell>
          <cell r="D39">
            <v>22099297</v>
          </cell>
          <cell r="E39">
            <v>1067152</v>
          </cell>
          <cell r="F39">
            <v>2866</v>
          </cell>
          <cell r="G39">
            <v>162006440</v>
          </cell>
        </row>
        <row r="40">
          <cell r="A40" t="str">
            <v>září</v>
          </cell>
          <cell r="C40">
            <v>156330707</v>
          </cell>
          <cell r="D40">
            <v>24440596</v>
          </cell>
          <cell r="E40">
            <v>1203031</v>
          </cell>
          <cell r="F40">
            <v>3230</v>
          </cell>
          <cell r="G40">
            <v>181977564</v>
          </cell>
        </row>
        <row r="41">
          <cell r="A41" t="str">
            <v>říjen</v>
          </cell>
          <cell r="C41">
            <v>173980970</v>
          </cell>
          <cell r="D41">
            <v>26976745</v>
          </cell>
          <cell r="E41">
            <v>1344127</v>
          </cell>
          <cell r="F41">
            <v>3603</v>
          </cell>
          <cell r="G41">
            <v>202305445</v>
          </cell>
        </row>
        <row r="42">
          <cell r="A42" t="str">
            <v>listopad</v>
          </cell>
          <cell r="C42">
            <v>191634056</v>
          </cell>
          <cell r="D42">
            <v>29916077</v>
          </cell>
          <cell r="E42">
            <v>1483096</v>
          </cell>
          <cell r="F42">
            <v>3963</v>
          </cell>
          <cell r="G42">
            <v>223037192</v>
          </cell>
        </row>
        <row r="43">
          <cell r="A43" t="str">
            <v>prosinec</v>
          </cell>
          <cell r="C43">
            <v>208274949.23958999</v>
          </cell>
          <cell r="D43">
            <v>32609042.811330002</v>
          </cell>
          <cell r="E43">
            <v>1624239.7298600001</v>
          </cell>
          <cell r="F43">
            <v>4342.29</v>
          </cell>
          <cell r="G43">
            <v>0</v>
          </cell>
        </row>
        <row r="44">
          <cell r="A44">
            <v>2003</v>
          </cell>
        </row>
        <row r="45">
          <cell r="A45" t="str">
            <v xml:space="preserve">Zdroj: Bilance dávkových výdajů ČSSZ </v>
          </cell>
          <cell r="C45">
            <v>20307477.36854</v>
          </cell>
          <cell r="D45">
            <v>2923288.8510000003</v>
          </cell>
          <cell r="E45">
            <v>120367.94</v>
          </cell>
          <cell r="F45">
            <v>355.74599999999998</v>
          </cell>
          <cell r="G45">
            <v>23351489.905540001</v>
          </cell>
        </row>
        <row r="46">
          <cell r="A46" t="str">
            <v>únor</v>
          </cell>
          <cell r="C46">
            <v>38560553.615850002</v>
          </cell>
          <cell r="D46">
            <v>6094215.745000001</v>
          </cell>
          <cell r="E46">
            <v>262151.35200000001</v>
          </cell>
          <cell r="F46">
            <v>775.99199999999996</v>
          </cell>
          <cell r="G46">
            <v>44917696.704850003</v>
          </cell>
        </row>
        <row r="47">
          <cell r="A47" t="str">
            <v>březen</v>
          </cell>
          <cell r="C47">
            <v>55279887.829049997</v>
          </cell>
          <cell r="D47">
            <v>9637886.0950000025</v>
          </cell>
          <cell r="E47">
            <v>398706.2501</v>
          </cell>
          <cell r="F47">
            <v>1215.0819999999999</v>
          </cell>
          <cell r="G47">
            <v>65317695.256150007</v>
          </cell>
        </row>
        <row r="48">
          <cell r="A48" t="str">
            <v>duben</v>
          </cell>
          <cell r="C48">
            <v>75933977.550029993</v>
          </cell>
          <cell r="D48">
            <v>13425562.393999999</v>
          </cell>
          <cell r="E48">
            <v>536530.56969000003</v>
          </cell>
          <cell r="F48">
            <v>1684.5149999999999</v>
          </cell>
          <cell r="G48">
            <v>89897755.028719991</v>
          </cell>
        </row>
        <row r="49">
          <cell r="A49" t="str">
            <v>květen</v>
          </cell>
          <cell r="C49">
            <v>91347237.823699996</v>
          </cell>
          <cell r="D49">
            <v>16289592.305</v>
          </cell>
          <cell r="E49">
            <v>673592.88182000001</v>
          </cell>
          <cell r="F49">
            <v>2245.4789999999998</v>
          </cell>
          <cell r="G49">
            <v>108312668.48951998</v>
          </cell>
        </row>
        <row r="50">
          <cell r="A50" t="str">
            <v>červen</v>
          </cell>
          <cell r="C50">
            <v>109536780.84178001</v>
          </cell>
          <cell r="D50">
            <v>18843553.020999998</v>
          </cell>
          <cell r="E50">
            <v>813478.95515000005</v>
          </cell>
          <cell r="F50">
            <v>2695.9639999999999</v>
          </cell>
          <cell r="G50">
            <v>129196508.78193</v>
          </cell>
        </row>
        <row r="51">
          <cell r="A51" t="str">
            <v>červenec</v>
          </cell>
          <cell r="C51">
            <v>127688544.64147</v>
          </cell>
          <cell r="D51">
            <v>21305628.256999999</v>
          </cell>
          <cell r="E51">
            <v>949841.54616000003</v>
          </cell>
          <cell r="F51">
            <v>3229.866</v>
          </cell>
          <cell r="G51">
            <v>149947244.31062999</v>
          </cell>
        </row>
        <row r="52">
          <cell r="A52" t="str">
            <v>srpen</v>
          </cell>
          <cell r="C52">
            <v>145843817.07422</v>
          </cell>
          <cell r="D52">
            <v>23679430.763</v>
          </cell>
          <cell r="E52">
            <v>1086703.8229400001</v>
          </cell>
          <cell r="F52">
            <v>3671.4160000000002</v>
          </cell>
          <cell r="G52">
            <v>170613623.07616001</v>
          </cell>
        </row>
        <row r="53">
          <cell r="A53" t="str">
            <v>září</v>
          </cell>
          <cell r="C53">
            <v>164053230.63045001</v>
          </cell>
          <cell r="D53">
            <v>26068910.791999999</v>
          </cell>
          <cell r="E53">
            <v>1223177.72052</v>
          </cell>
          <cell r="F53">
            <v>4150.1779999999999</v>
          </cell>
          <cell r="G53">
            <v>191349469.32097</v>
          </cell>
        </row>
        <row r="54">
          <cell r="A54" t="str">
            <v>říjen</v>
          </cell>
          <cell r="C54">
            <v>183624553.98976001</v>
          </cell>
          <cell r="D54">
            <v>28622326.391999997</v>
          </cell>
          <cell r="E54">
            <v>1360251.26657</v>
          </cell>
          <cell r="F54">
            <v>4613.134</v>
          </cell>
          <cell r="G54">
            <v>213611744.78233001</v>
          </cell>
        </row>
        <row r="55">
          <cell r="A55" t="str">
            <v>listopad</v>
          </cell>
          <cell r="C55">
            <v>200739434.03347999</v>
          </cell>
          <cell r="D55">
            <v>31565178.503000002</v>
          </cell>
          <cell r="E55">
            <v>1499434.63109</v>
          </cell>
          <cell r="F55">
            <v>5078.6260000000002</v>
          </cell>
          <cell r="G55">
            <v>233809125.79356995</v>
          </cell>
        </row>
        <row r="56">
          <cell r="A56" t="str">
            <v>prosinec</v>
          </cell>
          <cell r="C56">
            <v>220323276.70396999</v>
          </cell>
          <cell r="D56">
            <v>34306557.634999998</v>
          </cell>
          <cell r="E56">
            <v>1641634.63109</v>
          </cell>
          <cell r="F56">
            <v>5590.6639999999998</v>
          </cell>
          <cell r="G56">
            <v>256277059.63405997</v>
          </cell>
        </row>
        <row r="57">
          <cell r="A57">
            <v>2004</v>
          </cell>
        </row>
        <row r="58">
          <cell r="A58" t="str">
            <v xml:space="preserve">Zdroj: Bilance dávkových výdajů ČSSZ </v>
          </cell>
          <cell r="C58">
            <v>17549462.870850001</v>
          </cell>
          <cell r="D58">
            <v>2965214.034</v>
          </cell>
          <cell r="E58">
            <v>107018.228</v>
          </cell>
          <cell r="F58">
            <v>459.69000000000005</v>
          </cell>
          <cell r="G58">
            <v>20622154.82285</v>
          </cell>
        </row>
        <row r="59">
          <cell r="A59" t="str">
            <v>únor</v>
          </cell>
          <cell r="C59">
            <v>36167169.703050002</v>
          </cell>
          <cell r="D59">
            <v>5741070.8969999999</v>
          </cell>
          <cell r="E59">
            <v>249131.16059000001</v>
          </cell>
          <cell r="F59">
            <v>917.40800000000002</v>
          </cell>
          <cell r="G59">
            <v>42158289.168640003</v>
          </cell>
        </row>
        <row r="60">
          <cell r="A60" t="str">
            <v>Schválený rozpočet 2003</v>
          </cell>
          <cell r="C60">
            <v>54942404.932520002</v>
          </cell>
          <cell r="D60">
            <v>8524202.1980000008</v>
          </cell>
          <cell r="E60">
            <v>390251.78021</v>
          </cell>
          <cell r="F60">
            <v>1281.0439999999999</v>
          </cell>
          <cell r="G60">
            <v>63858139.954730004</v>
          </cell>
        </row>
        <row r="61">
          <cell r="A61" t="str">
            <v>duben</v>
          </cell>
          <cell r="C61">
            <v>220050231</v>
          </cell>
          <cell r="D61">
            <v>34080300</v>
          </cell>
          <cell r="E61">
            <v>1844750</v>
          </cell>
          <cell r="F61">
            <v>4500</v>
          </cell>
          <cell r="G61">
            <v>255979781</v>
          </cell>
        </row>
        <row r="62">
          <cell r="A62" t="str">
            <v>Původní odhad MPSV</v>
          </cell>
          <cell r="C62">
            <v>92805923.086109996</v>
          </cell>
          <cell r="D62">
            <v>13589887.091</v>
          </cell>
          <cell r="E62">
            <v>679225.66792000004</v>
          </cell>
          <cell r="F62">
            <v>2158.7489999999998</v>
          </cell>
          <cell r="G62">
            <v>0</v>
          </cell>
        </row>
        <row r="63">
          <cell r="A63" t="str">
            <v>červen</v>
          </cell>
          <cell r="C63">
            <v>114221221.664</v>
          </cell>
          <cell r="D63">
            <v>16009328.642999999</v>
          </cell>
          <cell r="E63">
            <v>820678.81221</v>
          </cell>
          <cell r="F63">
            <v>2579.7889999999998</v>
          </cell>
          <cell r="G63">
            <v>0</v>
          </cell>
        </row>
        <row r="64">
          <cell r="A64" t="str">
            <v>červenec</v>
          </cell>
          <cell r="C64">
            <v>130545425.78230999</v>
          </cell>
          <cell r="D64">
            <v>18276885.274000004</v>
          </cell>
          <cell r="E64">
            <v>962122.70955000003</v>
          </cell>
          <cell r="F64">
            <v>2996.2510000000002</v>
          </cell>
          <cell r="G64">
            <v>0</v>
          </cell>
        </row>
        <row r="65">
          <cell r="A65" t="str">
            <v>srpen</v>
          </cell>
          <cell r="C65">
            <v>149420359.08047</v>
          </cell>
          <cell r="D65">
            <v>20393452.647999998</v>
          </cell>
          <cell r="E65">
            <v>1102472.5392</v>
          </cell>
          <cell r="F65">
            <v>3405.1990000000001</v>
          </cell>
          <cell r="G65">
            <v>0</v>
          </cell>
        </row>
        <row r="66">
          <cell r="A66" t="str">
            <v>září</v>
          </cell>
          <cell r="G66">
            <v>0</v>
          </cell>
        </row>
        <row r="67">
          <cell r="A67" t="str">
            <v>říjen</v>
          </cell>
          <cell r="G67">
            <v>0</v>
          </cell>
        </row>
        <row r="68">
          <cell r="A68" t="str">
            <v>listopad</v>
          </cell>
          <cell r="G68">
            <v>0</v>
          </cell>
        </row>
        <row r="69">
          <cell r="A69" t="str">
            <v>prosinec</v>
          </cell>
          <cell r="C69">
            <v>226813449</v>
          </cell>
          <cell r="D69">
            <v>31047238</v>
          </cell>
          <cell r="E69">
            <v>1844000</v>
          </cell>
          <cell r="F69">
            <v>6000</v>
          </cell>
          <cell r="G69">
            <v>259710687</v>
          </cell>
        </row>
        <row r="71">
          <cell r="A71" t="str">
            <v xml:space="preserve">Zdroj: Bilance dávkových výdajů ČSSZ </v>
          </cell>
        </row>
        <row r="73">
          <cell r="A73" t="str">
            <v>Schválený rozpočet 2003</v>
          </cell>
        </row>
        <row r="74">
          <cell r="C74">
            <v>220050231</v>
          </cell>
          <cell r="D74">
            <v>34080300</v>
          </cell>
          <cell r="E74">
            <v>1844750</v>
          </cell>
          <cell r="F74">
            <v>4500</v>
          </cell>
          <cell r="G74">
            <v>255979781</v>
          </cell>
        </row>
        <row r="75">
          <cell r="A75" t="str">
            <v>Původní odhad MPSV</v>
          </cell>
        </row>
        <row r="76">
          <cell r="G76">
            <v>2654958</v>
          </cell>
          <cell r="H76" t="str">
            <v>jednorázový příspěvek (červen 2004)</v>
          </cell>
        </row>
        <row r="77">
          <cell r="G77">
            <v>133708766.90821001</v>
          </cell>
          <cell r="H77" t="str">
            <v>celkem se zálohami poštám, cizině a pokladnou</v>
          </cell>
        </row>
        <row r="78">
          <cell r="G78">
            <v>2657864</v>
          </cell>
          <cell r="H78" t="str">
            <v>jednorázový příspěvek (červenec 2004)</v>
          </cell>
        </row>
        <row r="79">
          <cell r="G79">
            <v>152445294.01685998</v>
          </cell>
          <cell r="H79" t="str">
            <v>celkem se zálohami poštám, cizině a pokladnou</v>
          </cell>
        </row>
        <row r="80">
          <cell r="G80">
            <v>2674843</v>
          </cell>
          <cell r="H80" t="str">
            <v>jednorázový příspěvek (srpen 2004)</v>
          </cell>
        </row>
        <row r="81">
          <cell r="G81">
            <v>173594532.46667001</v>
          </cell>
          <cell r="H81" t="str">
            <v>celkem se zálohami poštám, cizině a pokladnou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obsah"/>
      <sheetName val="B_prij_r"/>
      <sheetName val="B_predp_r"/>
      <sheetName val="B_vyd_r"/>
      <sheetName val="B_prij_m"/>
      <sheetName val="B_predp_m"/>
      <sheetName val="B_vyd_m"/>
      <sheetName val="D_r"/>
      <sheetName val="D_m"/>
      <sheetName val="D_plneni"/>
      <sheetName val="N_r"/>
      <sheetName val="N_m"/>
      <sheetName val="N_plneni"/>
      <sheetName val="Pc_r"/>
      <sheetName val="Pc_m"/>
      <sheetName val="Pc_u"/>
      <sheetName val="PD_r"/>
      <sheetName val="PD_m"/>
      <sheetName val="PN_r"/>
      <sheetName val="PN_m"/>
      <sheetName val="Bezm"/>
      <sheetName val="Ost"/>
      <sheetName val="data_gA"/>
      <sheetName val="PLNENI"/>
    </sheetNames>
    <sheetDataSet>
      <sheetData sheetId="0"/>
      <sheetData sheetId="1"/>
      <sheetData sheetId="2">
        <row r="2">
          <cell r="A2" t="str">
            <v>Bilance dávkových příjmů od počátku roku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zaměst.</v>
          </cell>
          <cell r="F4" t="str">
            <v>ostatní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14306592</v>
          </cell>
          <cell r="D6">
            <v>2357022</v>
          </cell>
          <cell r="E6">
            <v>1977074</v>
          </cell>
          <cell r="F6">
            <v>828</v>
          </cell>
          <cell r="G6">
            <v>18641516</v>
          </cell>
        </row>
        <row r="7">
          <cell r="A7" t="str">
            <v>únor</v>
          </cell>
          <cell r="C7">
            <v>26468523</v>
          </cell>
          <cell r="D7">
            <v>4351105</v>
          </cell>
          <cell r="E7">
            <v>3659853</v>
          </cell>
          <cell r="F7">
            <v>1163</v>
          </cell>
          <cell r="G7">
            <v>34480644</v>
          </cell>
        </row>
        <row r="8">
          <cell r="A8" t="str">
            <v>březen</v>
          </cell>
          <cell r="C8">
            <v>38743958</v>
          </cell>
          <cell r="D8">
            <v>6378563</v>
          </cell>
          <cell r="E8">
            <v>5358440</v>
          </cell>
          <cell r="F8">
            <v>1381</v>
          </cell>
          <cell r="G8">
            <v>50482342</v>
          </cell>
        </row>
        <row r="9">
          <cell r="A9" t="str">
            <v>duben</v>
          </cell>
          <cell r="C9">
            <v>51515777</v>
          </cell>
          <cell r="D9">
            <v>8491856</v>
          </cell>
          <cell r="E9">
            <v>7125688</v>
          </cell>
          <cell r="F9">
            <v>1540</v>
          </cell>
          <cell r="G9">
            <v>67134861</v>
          </cell>
        </row>
        <row r="10">
          <cell r="A10" t="str">
            <v>květen</v>
          </cell>
          <cell r="C10">
            <v>64637778</v>
          </cell>
          <cell r="D10">
            <v>10661309</v>
          </cell>
          <cell r="E10">
            <v>8941266</v>
          </cell>
          <cell r="F10">
            <v>1753</v>
          </cell>
          <cell r="G10">
            <v>84242106</v>
          </cell>
        </row>
        <row r="11">
          <cell r="A11" t="str">
            <v>červen</v>
          </cell>
          <cell r="C11">
            <v>79275408</v>
          </cell>
          <cell r="D11">
            <v>12793958</v>
          </cell>
          <cell r="E11">
            <v>10966814</v>
          </cell>
          <cell r="F11">
            <v>2181</v>
          </cell>
          <cell r="G11">
            <v>103038361</v>
          </cell>
        </row>
        <row r="12">
          <cell r="A12" t="str">
            <v>červenec</v>
          </cell>
          <cell r="C12">
            <v>93076971</v>
          </cell>
          <cell r="D12">
            <v>15356937</v>
          </cell>
          <cell r="E12">
            <v>12885065</v>
          </cell>
          <cell r="F12">
            <v>2162</v>
          </cell>
          <cell r="G12">
            <v>121321135</v>
          </cell>
        </row>
        <row r="13">
          <cell r="A13" t="str">
            <v>srpen</v>
          </cell>
          <cell r="C13">
            <v>106907141</v>
          </cell>
          <cell r="D13">
            <v>17612603</v>
          </cell>
          <cell r="E13">
            <v>14790655</v>
          </cell>
          <cell r="F13">
            <v>2293</v>
          </cell>
          <cell r="G13">
            <v>139312692</v>
          </cell>
        </row>
        <row r="14">
          <cell r="A14" t="str">
            <v>září</v>
          </cell>
          <cell r="C14">
            <v>120373800</v>
          </cell>
          <cell r="D14">
            <v>19829163</v>
          </cell>
          <cell r="E14">
            <v>16654152</v>
          </cell>
          <cell r="F14">
            <v>2467</v>
          </cell>
          <cell r="G14">
            <v>156859582</v>
          </cell>
        </row>
        <row r="15">
          <cell r="A15" t="str">
            <v>říjen</v>
          </cell>
          <cell r="C15">
            <v>134116194</v>
          </cell>
          <cell r="D15">
            <v>22092242</v>
          </cell>
          <cell r="E15">
            <v>18555865</v>
          </cell>
          <cell r="F15">
            <v>3174</v>
          </cell>
          <cell r="G15">
            <v>174767475</v>
          </cell>
        </row>
        <row r="16">
          <cell r="A16" t="str">
            <v>listopad</v>
          </cell>
          <cell r="C16">
            <v>148469529</v>
          </cell>
          <cell r="D16">
            <v>24457256</v>
          </cell>
          <cell r="E16">
            <v>20542010</v>
          </cell>
          <cell r="F16">
            <v>3574</v>
          </cell>
          <cell r="G16">
            <v>193472369</v>
          </cell>
        </row>
        <row r="17">
          <cell r="A17" t="str">
            <v>prosinec</v>
          </cell>
          <cell r="C17">
            <v>165600553</v>
          </cell>
          <cell r="D17">
            <v>27285499</v>
          </cell>
          <cell r="E17">
            <v>22912635</v>
          </cell>
          <cell r="F17">
            <v>3809</v>
          </cell>
          <cell r="G17">
            <v>215802496</v>
          </cell>
        </row>
        <row r="18">
          <cell r="A18">
            <v>2001</v>
          </cell>
        </row>
        <row r="19">
          <cell r="A19" t="str">
            <v>leden</v>
          </cell>
          <cell r="C19">
            <v>15888676</v>
          </cell>
          <cell r="D19">
            <v>2597310</v>
          </cell>
          <cell r="E19">
            <v>2186262</v>
          </cell>
          <cell r="F19">
            <v>565</v>
          </cell>
          <cell r="G19">
            <v>20672813</v>
          </cell>
        </row>
        <row r="20">
          <cell r="A20" t="str">
            <v>únor</v>
          </cell>
          <cell r="C20">
            <v>29377522</v>
          </cell>
          <cell r="D20">
            <v>4536436</v>
          </cell>
          <cell r="E20">
            <v>4052801</v>
          </cell>
          <cell r="F20">
            <v>874</v>
          </cell>
          <cell r="G20">
            <v>37967633</v>
          </cell>
        </row>
        <row r="21">
          <cell r="A21" t="str">
            <v>březen</v>
          </cell>
          <cell r="C21">
            <v>42634600</v>
          </cell>
          <cell r="D21">
            <v>7001097</v>
          </cell>
          <cell r="E21">
            <v>5886899</v>
          </cell>
          <cell r="F21">
            <v>1095</v>
          </cell>
          <cell r="G21">
            <v>55523691</v>
          </cell>
        </row>
        <row r="22">
          <cell r="A22" t="str">
            <v>duben</v>
          </cell>
          <cell r="C22">
            <v>56769888</v>
          </cell>
          <cell r="D22">
            <v>9328762</v>
          </cell>
          <cell r="E22">
            <v>7842884</v>
          </cell>
          <cell r="F22">
            <v>1206</v>
          </cell>
          <cell r="G22">
            <v>73942740</v>
          </cell>
        </row>
        <row r="23">
          <cell r="A23" t="str">
            <v>květen</v>
          </cell>
          <cell r="C23">
            <v>71047304</v>
          </cell>
          <cell r="D23">
            <v>11677629</v>
          </cell>
          <cell r="E23">
            <v>9818340</v>
          </cell>
          <cell r="F23">
            <v>1416</v>
          </cell>
          <cell r="G23">
            <v>92544689</v>
          </cell>
        </row>
        <row r="24">
          <cell r="A24" t="str">
            <v>červen</v>
          </cell>
          <cell r="C24">
            <v>87180929</v>
          </cell>
          <cell r="D24">
            <v>14338559</v>
          </cell>
          <cell r="E24">
            <v>12050884</v>
          </cell>
          <cell r="F24">
            <v>1763</v>
          </cell>
          <cell r="G24">
            <v>113572135</v>
          </cell>
        </row>
        <row r="25">
          <cell r="A25" t="str">
            <v>červenec</v>
          </cell>
          <cell r="C25">
            <v>102198000</v>
          </cell>
          <cell r="D25">
            <v>16661716</v>
          </cell>
          <cell r="E25">
            <v>14129035</v>
          </cell>
          <cell r="F25">
            <v>1944</v>
          </cell>
          <cell r="G25">
            <v>132990695</v>
          </cell>
        </row>
        <row r="26">
          <cell r="A26" t="str">
            <v>srpen</v>
          </cell>
          <cell r="C26">
            <v>117425953</v>
          </cell>
          <cell r="D26">
            <v>19298075</v>
          </cell>
          <cell r="E26">
            <v>16236239</v>
          </cell>
          <cell r="F26">
            <v>2119</v>
          </cell>
          <cell r="G26">
            <v>152962386</v>
          </cell>
        </row>
        <row r="27">
          <cell r="A27" t="str">
            <v>září</v>
          </cell>
          <cell r="C27">
            <v>131893865</v>
          </cell>
          <cell r="D27">
            <v>21507482</v>
          </cell>
          <cell r="E27">
            <v>18237908</v>
          </cell>
          <cell r="F27">
            <v>2384</v>
          </cell>
          <cell r="G27">
            <v>171641639</v>
          </cell>
        </row>
        <row r="28">
          <cell r="A28" t="str">
            <v>říjen</v>
          </cell>
          <cell r="C28">
            <v>146688027</v>
          </cell>
          <cell r="D28">
            <v>24122535</v>
          </cell>
          <cell r="E28">
            <v>20284646</v>
          </cell>
          <cell r="F28">
            <v>2595</v>
          </cell>
          <cell r="G28">
            <v>191097803</v>
          </cell>
        </row>
        <row r="29">
          <cell r="A29" t="str">
            <v>listopad</v>
          </cell>
          <cell r="C29">
            <v>162180111</v>
          </cell>
          <cell r="D29">
            <v>26675460</v>
          </cell>
          <cell r="E29">
            <v>22428187</v>
          </cell>
          <cell r="F29">
            <v>3039</v>
          </cell>
          <cell r="G29">
            <v>211286797</v>
          </cell>
        </row>
        <row r="30">
          <cell r="A30" t="str">
            <v>prosinec</v>
          </cell>
          <cell r="C30">
            <v>180387177</v>
          </cell>
          <cell r="D30">
            <v>29653078</v>
          </cell>
          <cell r="E30">
            <v>24947550</v>
          </cell>
          <cell r="F30">
            <v>3436</v>
          </cell>
          <cell r="G30">
            <v>234991241</v>
          </cell>
        </row>
        <row r="31">
          <cell r="A31">
            <v>2002</v>
          </cell>
        </row>
        <row r="32">
          <cell r="A32" t="str">
            <v>leden</v>
          </cell>
          <cell r="G32">
            <v>0</v>
          </cell>
        </row>
        <row r="33">
          <cell r="A33" t="str">
            <v>únor</v>
          </cell>
          <cell r="C33">
            <v>30952436</v>
          </cell>
          <cell r="D33">
            <v>5138951</v>
          </cell>
          <cell r="E33">
            <v>4273599</v>
          </cell>
          <cell r="F33">
            <v>1394</v>
          </cell>
          <cell r="G33">
            <v>40366380</v>
          </cell>
        </row>
        <row r="34">
          <cell r="A34" t="str">
            <v>březen</v>
          </cell>
          <cell r="C34">
            <v>45572056</v>
          </cell>
          <cell r="D34">
            <v>7504840</v>
          </cell>
          <cell r="E34">
            <v>6296477</v>
          </cell>
          <cell r="F34">
            <v>2280</v>
          </cell>
          <cell r="G34">
            <v>59375653</v>
          </cell>
        </row>
        <row r="35">
          <cell r="A35" t="str">
            <v>duben</v>
          </cell>
          <cell r="C35">
            <v>60623313</v>
          </cell>
          <cell r="D35">
            <v>9912799</v>
          </cell>
          <cell r="E35">
            <v>8379043</v>
          </cell>
          <cell r="F35">
            <v>2613</v>
          </cell>
          <cell r="G35">
            <v>78917768</v>
          </cell>
        </row>
        <row r="36">
          <cell r="A36" t="str">
            <v>květen</v>
          </cell>
          <cell r="C36">
            <v>76525430</v>
          </cell>
          <cell r="D36">
            <v>12552743</v>
          </cell>
          <cell r="E36">
            <v>10579324</v>
          </cell>
          <cell r="F36">
            <v>3041</v>
          </cell>
          <cell r="G36">
            <v>99660538</v>
          </cell>
        </row>
        <row r="37">
          <cell r="A37" t="str">
            <v>červen</v>
          </cell>
          <cell r="C37">
            <v>93555021</v>
          </cell>
          <cell r="D37">
            <v>15291094</v>
          </cell>
          <cell r="E37">
            <v>12935868</v>
          </cell>
          <cell r="F37">
            <v>6082</v>
          </cell>
          <cell r="G37">
            <v>121788065</v>
          </cell>
        </row>
        <row r="38">
          <cell r="A38" t="str">
            <v>červenec</v>
          </cell>
          <cell r="C38">
            <v>109763436</v>
          </cell>
          <cell r="D38">
            <v>17956131</v>
          </cell>
          <cell r="E38">
            <v>15178733</v>
          </cell>
          <cell r="F38">
            <v>6276</v>
          </cell>
          <cell r="G38">
            <v>142904576</v>
          </cell>
        </row>
        <row r="39">
          <cell r="A39" t="str">
            <v>srpen</v>
          </cell>
          <cell r="C39">
            <v>125722087</v>
          </cell>
          <cell r="D39">
            <v>20556491</v>
          </cell>
          <cell r="E39">
            <v>17387122</v>
          </cell>
          <cell r="F39">
            <v>7294</v>
          </cell>
          <cell r="G39">
            <v>163672994</v>
          </cell>
        </row>
        <row r="40">
          <cell r="A40" t="str">
            <v>září</v>
          </cell>
          <cell r="C40">
            <v>140988207</v>
          </cell>
          <cell r="D40">
            <v>23134827</v>
          </cell>
          <cell r="E40">
            <v>19499671</v>
          </cell>
          <cell r="F40">
            <v>5420</v>
          </cell>
          <cell r="G40">
            <v>183628125</v>
          </cell>
        </row>
        <row r="41">
          <cell r="A41" t="str">
            <v>říjen</v>
          </cell>
          <cell r="C41">
            <v>156522857</v>
          </cell>
          <cell r="D41">
            <v>25701910</v>
          </cell>
          <cell r="E41">
            <v>21649154</v>
          </cell>
          <cell r="F41">
            <v>5643</v>
          </cell>
          <cell r="G41">
            <v>203879564</v>
          </cell>
        </row>
        <row r="42">
          <cell r="A42" t="str">
            <v>listopad</v>
          </cell>
          <cell r="C42">
            <v>172732715</v>
          </cell>
          <cell r="D42">
            <v>28358966</v>
          </cell>
          <cell r="E42">
            <v>23892131</v>
          </cell>
          <cell r="F42">
            <v>6166</v>
          </cell>
          <cell r="G42">
            <v>224989978</v>
          </cell>
        </row>
        <row r="43">
          <cell r="A43" t="str">
            <v>prosinec</v>
          </cell>
          <cell r="C43">
            <v>193400000</v>
          </cell>
          <cell r="D43">
            <v>31800000</v>
          </cell>
          <cell r="E43">
            <v>26800000</v>
          </cell>
          <cell r="F43">
            <v>7180.8558999999996</v>
          </cell>
          <cell r="G43">
            <v>252000000</v>
          </cell>
        </row>
        <row r="44">
          <cell r="A44">
            <v>2003</v>
          </cell>
        </row>
        <row r="45">
          <cell r="A45" t="str">
            <v>Zdroj: Bilance dávkových příjmů ČSSZ - platby</v>
          </cell>
          <cell r="C45">
            <v>17434756.330759998</v>
          </cell>
          <cell r="D45">
            <v>2863969.0959100001</v>
          </cell>
          <cell r="E45">
            <v>2403851.14965</v>
          </cell>
          <cell r="F45">
            <v>474.07443000000001</v>
          </cell>
          <cell r="G45">
            <v>22703050.65075</v>
          </cell>
        </row>
        <row r="46">
          <cell r="A46" t="str">
            <v>únor</v>
          </cell>
          <cell r="C46">
            <v>32720533.761539999</v>
          </cell>
          <cell r="D46">
            <v>5383973.4282099996</v>
          </cell>
          <cell r="E46">
            <v>4518884.06439</v>
          </cell>
          <cell r="F46">
            <v>1260.3406299999999</v>
          </cell>
          <cell r="G46">
            <v>42624651.594770007</v>
          </cell>
        </row>
        <row r="47">
          <cell r="A47" t="str">
            <v>prosinec</v>
          </cell>
          <cell r="C47" t="str">
            <v>údaje od Škorpíka 24/9/02</v>
          </cell>
          <cell r="D47">
            <v>7914587.5888999999</v>
          </cell>
          <cell r="E47">
            <v>6658653.0910999998</v>
          </cell>
          <cell r="F47">
            <v>2162.98632</v>
          </cell>
          <cell r="G47">
            <v>62760091.958019994</v>
          </cell>
        </row>
        <row r="48">
          <cell r="A48" t="str">
            <v>duben</v>
          </cell>
          <cell r="C48">
            <v>63769065.29434</v>
          </cell>
          <cell r="D48">
            <v>10481035.968730001</v>
          </cell>
          <cell r="E48">
            <v>8814947.6454099994</v>
          </cell>
          <cell r="F48">
            <v>2794.0381299999999</v>
          </cell>
          <cell r="G48">
            <v>83067842.946610004</v>
          </cell>
        </row>
        <row r="49">
          <cell r="A49" t="str">
            <v>květen</v>
          </cell>
          <cell r="C49">
            <v>80000258.406770006</v>
          </cell>
          <cell r="D49">
            <v>13084664.19417</v>
          </cell>
          <cell r="E49">
            <v>11060836.142279999</v>
          </cell>
          <cell r="F49">
            <v>3766.0989199999999</v>
          </cell>
          <cell r="G49">
            <v>104149524.84214</v>
          </cell>
        </row>
        <row r="50">
          <cell r="A50" t="str">
            <v>červen</v>
          </cell>
          <cell r="C50">
            <v>98019705.379460007</v>
          </cell>
          <cell r="D50">
            <v>16095153.169500001</v>
          </cell>
          <cell r="E50">
            <v>13554171.12817</v>
          </cell>
          <cell r="F50">
            <v>4304.42155</v>
          </cell>
          <cell r="G50">
            <v>127673334.09868</v>
          </cell>
        </row>
        <row r="51">
          <cell r="A51" t="str">
            <v>červenec</v>
          </cell>
          <cell r="C51">
            <v>115179246.57408001</v>
          </cell>
          <cell r="D51">
            <v>18916959.162560001</v>
          </cell>
          <cell r="E51">
            <v>15928328.95716</v>
          </cell>
          <cell r="F51">
            <v>4948.3158100000001</v>
          </cell>
          <cell r="G51">
            <v>150029483.00961</v>
          </cell>
        </row>
        <row r="52">
          <cell r="A52" t="str">
            <v>srpen</v>
          </cell>
          <cell r="C52">
            <v>132124959.59344999</v>
          </cell>
          <cell r="D52">
            <v>21699859.270160001</v>
          </cell>
          <cell r="E52">
            <v>18273188.983180001</v>
          </cell>
          <cell r="F52">
            <v>5322.5645699999995</v>
          </cell>
          <cell r="G52">
            <v>172103330.41136003</v>
          </cell>
        </row>
        <row r="53">
          <cell r="A53" t="str">
            <v>září</v>
          </cell>
          <cell r="C53">
            <v>148454437.65336001</v>
          </cell>
          <cell r="D53">
            <v>24377849.650929999</v>
          </cell>
          <cell r="E53">
            <v>20532586.988650002</v>
          </cell>
          <cell r="F53">
            <v>5854.0596500000001</v>
          </cell>
          <cell r="G53">
            <v>193370728.35258999</v>
          </cell>
        </row>
        <row r="54">
          <cell r="A54" t="str">
            <v>říjen</v>
          </cell>
          <cell r="C54">
            <v>165173778.68435001</v>
          </cell>
          <cell r="D54">
            <v>27118994.899799999</v>
          </cell>
          <cell r="E54">
            <v>22846003.76004</v>
          </cell>
          <cell r="F54">
            <v>6638.7887899999996</v>
          </cell>
          <cell r="G54">
            <v>215145416.13297999</v>
          </cell>
        </row>
        <row r="55">
          <cell r="A55" t="str">
            <v>listopad</v>
          </cell>
          <cell r="C55">
            <v>182173690.53692999</v>
          </cell>
          <cell r="D55">
            <v>29906276.999979999</v>
          </cell>
          <cell r="E55">
            <v>25198134.943229999</v>
          </cell>
          <cell r="F55">
            <v>6974.6874600000001</v>
          </cell>
          <cell r="G55">
            <v>237285077.16760001</v>
          </cell>
        </row>
        <row r="56">
          <cell r="A56" t="str">
            <v>prosinec</v>
          </cell>
          <cell r="C56">
            <v>202973123.37077001</v>
          </cell>
          <cell r="D56">
            <v>33316165.274220001</v>
          </cell>
          <cell r="E56">
            <v>28075779.51354</v>
          </cell>
          <cell r="F56">
            <v>7956.7389499999999</v>
          </cell>
          <cell r="G56">
            <v>264373024.89748001</v>
          </cell>
        </row>
        <row r="57">
          <cell r="A57">
            <v>2004</v>
          </cell>
        </row>
        <row r="58">
          <cell r="A58" t="str">
            <v>Zdroj: Bilance dávkových příjmů ČSSZ - platby</v>
          </cell>
          <cell r="C58">
            <v>19948648.18347</v>
          </cell>
          <cell r="D58">
            <v>3044764.4036400001</v>
          </cell>
          <cell r="E58">
            <v>1135189.0684700001</v>
          </cell>
          <cell r="F58">
            <v>379.89926000000003</v>
          </cell>
          <cell r="G58">
            <v>24128981.554839998</v>
          </cell>
        </row>
        <row r="59">
          <cell r="A59" t="str">
            <v>únor</v>
          </cell>
          <cell r="C59">
            <v>1.0553317190757385</v>
          </cell>
          <cell r="D59">
            <v>1.0555554254656059</v>
          </cell>
          <cell r="E59">
            <v>1.0553310038993882</v>
          </cell>
          <cell r="F59">
            <v>1.1080488260459314</v>
          </cell>
          <cell r="G59">
            <v>1.0553613404796709</v>
          </cell>
        </row>
        <row r="60">
          <cell r="A60" t="str">
            <v>Schválený rozpočet 2003</v>
          </cell>
          <cell r="C60">
            <v>56266418.631109998</v>
          </cell>
          <cell r="D60">
            <v>8567857.4682599995</v>
          </cell>
          <cell r="E60">
            <v>3209074.1489300001</v>
          </cell>
          <cell r="F60">
            <v>2255.6528699999999</v>
          </cell>
          <cell r="G60">
            <v>68045605.90117</v>
          </cell>
        </row>
        <row r="61">
          <cell r="A61" t="str">
            <v>duben</v>
          </cell>
          <cell r="C61">
            <v>205192318</v>
          </cell>
          <cell r="D61">
            <v>11448782.936969999</v>
          </cell>
          <cell r="E61">
            <v>4287907.1630300004</v>
          </cell>
          <cell r="F61">
            <v>2780.21893</v>
          </cell>
          <cell r="G61">
            <v>266645664</v>
          </cell>
        </row>
        <row r="62">
          <cell r="A62" t="str">
            <v>květen</v>
          </cell>
          <cell r="C62">
            <v>93970194.829089999</v>
          </cell>
          <cell r="D62">
            <v>14293006.913960001</v>
          </cell>
          <cell r="E62">
            <v>5362085.8160399999</v>
          </cell>
          <cell r="F62">
            <v>3667.4138200000002</v>
          </cell>
          <cell r="G62">
            <v>0</v>
          </cell>
        </row>
        <row r="63">
          <cell r="A63" t="str">
            <v>červen</v>
          </cell>
          <cell r="C63">
            <v>113860037.63854</v>
          </cell>
          <cell r="D63">
            <v>17267749.947870001</v>
          </cell>
          <cell r="E63">
            <v>6497887.6871600002</v>
          </cell>
          <cell r="F63">
            <v>4381.2061700000004</v>
          </cell>
          <cell r="G63">
            <v>0</v>
          </cell>
        </row>
        <row r="64">
          <cell r="A64" t="str">
            <v>červenec</v>
          </cell>
          <cell r="C64">
            <v>133632244.68700001</v>
          </cell>
          <cell r="D64">
            <v>20282875.683839999</v>
          </cell>
          <cell r="E64">
            <v>7627063.2097800002</v>
          </cell>
          <cell r="F64">
            <v>4999.9199600000002</v>
          </cell>
          <cell r="G64">
            <v>0</v>
          </cell>
        </row>
        <row r="65">
          <cell r="A65" t="str">
            <v>srpen</v>
          </cell>
          <cell r="C65">
            <v>153373617.99983001</v>
          </cell>
          <cell r="D65">
            <v>23261934.364500001</v>
          </cell>
          <cell r="E65">
            <v>8754450.5435499996</v>
          </cell>
          <cell r="F65">
            <v>5608.6685900000002</v>
          </cell>
          <cell r="G65">
            <v>0</v>
          </cell>
        </row>
        <row r="66">
          <cell r="A66" t="str">
            <v>září</v>
          </cell>
          <cell r="G66">
            <v>0</v>
          </cell>
        </row>
        <row r="67">
          <cell r="A67" t="str">
            <v>říjen</v>
          </cell>
          <cell r="G67">
            <v>0</v>
          </cell>
        </row>
        <row r="68">
          <cell r="A68" t="str">
            <v>listopad</v>
          </cell>
          <cell r="G68">
            <v>0</v>
          </cell>
        </row>
        <row r="69">
          <cell r="A69" t="str">
            <v>prosinec</v>
          </cell>
          <cell r="C69">
            <v>234377200</v>
          </cell>
          <cell r="G69">
            <v>282424278</v>
          </cell>
        </row>
        <row r="71">
          <cell r="A71" t="str">
            <v>Zdroj: Bilance dávkových příjmů ČSSZ - platby</v>
          </cell>
        </row>
        <row r="72">
          <cell r="C72">
            <v>1.0553317190757385</v>
          </cell>
          <cell r="D72">
            <v>1.0555554254656059</v>
          </cell>
          <cell r="E72">
            <v>1.0553310038993882</v>
          </cell>
          <cell r="F72">
            <v>1.1080488260459314</v>
          </cell>
          <cell r="G72">
            <v>1.0553613404796709</v>
          </cell>
        </row>
        <row r="73">
          <cell r="A73" t="str">
            <v>Schválený rozpočet 2003</v>
          </cell>
        </row>
        <row r="74">
          <cell r="C74">
            <v>205192318</v>
          </cell>
          <cell r="G74">
            <v>266645664</v>
          </cell>
        </row>
        <row r="76">
          <cell r="A76" t="str">
            <v>Schválený rozpočet 2004</v>
          </cell>
        </row>
        <row r="77">
          <cell r="C77">
            <v>234377165</v>
          </cell>
          <cell r="G77">
            <v>282732601</v>
          </cell>
        </row>
      </sheetData>
      <sheetData sheetId="3"/>
      <sheetData sheetId="4">
        <row r="2">
          <cell r="A2" t="str">
            <v>Bilance dávkových výdajů od počátku roku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bezmoc.</v>
          </cell>
          <cell r="F4" t="str">
            <v>přip+Slov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13842979</v>
          </cell>
          <cell r="D6">
            <v>2259808</v>
          </cell>
          <cell r="E6">
            <v>92640</v>
          </cell>
          <cell r="F6">
            <v>264</v>
          </cell>
          <cell r="G6">
            <v>16195691</v>
          </cell>
        </row>
        <row r="7">
          <cell r="A7" t="str">
            <v>únor</v>
          </cell>
          <cell r="C7">
            <v>28851853</v>
          </cell>
          <cell r="D7">
            <v>5422307</v>
          </cell>
          <cell r="E7">
            <v>205646</v>
          </cell>
          <cell r="F7">
            <v>603</v>
          </cell>
          <cell r="G7">
            <v>34480409</v>
          </cell>
        </row>
        <row r="8">
          <cell r="A8" t="str">
            <v>březen</v>
          </cell>
          <cell r="C8">
            <v>45082063</v>
          </cell>
          <cell r="D8">
            <v>8313983</v>
          </cell>
          <cell r="E8">
            <v>318093</v>
          </cell>
          <cell r="F8">
            <v>896</v>
          </cell>
          <cell r="G8">
            <v>53715035</v>
          </cell>
        </row>
        <row r="9">
          <cell r="A9" t="str">
            <v>duben</v>
          </cell>
          <cell r="C9">
            <v>60103453</v>
          </cell>
          <cell r="D9">
            <v>10705107</v>
          </cell>
          <cell r="E9">
            <v>447237</v>
          </cell>
          <cell r="F9">
            <v>1220</v>
          </cell>
          <cell r="G9">
            <v>71257017</v>
          </cell>
        </row>
        <row r="10">
          <cell r="A10" t="str">
            <v>květen</v>
          </cell>
          <cell r="C10">
            <v>74007965</v>
          </cell>
          <cell r="D10">
            <v>12857637</v>
          </cell>
          <cell r="E10">
            <v>568317</v>
          </cell>
          <cell r="F10">
            <v>1523</v>
          </cell>
          <cell r="G10">
            <v>87435442</v>
          </cell>
        </row>
        <row r="11">
          <cell r="A11" t="str">
            <v>červen</v>
          </cell>
          <cell r="C11">
            <v>91366123</v>
          </cell>
          <cell r="D11">
            <v>14870164</v>
          </cell>
          <cell r="E11">
            <v>690087</v>
          </cell>
          <cell r="F11">
            <v>1843</v>
          </cell>
          <cell r="G11">
            <v>106928217</v>
          </cell>
        </row>
        <row r="12">
          <cell r="A12" t="str">
            <v>červenec</v>
          </cell>
          <cell r="C12">
            <v>103960561</v>
          </cell>
          <cell r="D12">
            <v>16787617</v>
          </cell>
          <cell r="E12">
            <v>811812</v>
          </cell>
          <cell r="F12">
            <v>2162</v>
          </cell>
          <cell r="G12">
            <v>121562152</v>
          </cell>
        </row>
        <row r="13">
          <cell r="A13" t="str">
            <v>srpen</v>
          </cell>
          <cell r="C13">
            <v>119024861</v>
          </cell>
          <cell r="D13">
            <v>18676447</v>
          </cell>
          <cell r="E13">
            <v>932556</v>
          </cell>
          <cell r="F13">
            <v>2497</v>
          </cell>
          <cell r="G13">
            <v>138636361</v>
          </cell>
        </row>
        <row r="14">
          <cell r="A14" t="str">
            <v>září</v>
          </cell>
          <cell r="C14">
            <v>134240679</v>
          </cell>
          <cell r="D14">
            <v>20565931</v>
          </cell>
          <cell r="E14">
            <v>1053961</v>
          </cell>
          <cell r="F14">
            <v>301208</v>
          </cell>
          <cell r="G14">
            <v>156161779</v>
          </cell>
        </row>
        <row r="15">
          <cell r="A15" t="str">
            <v>říjen</v>
          </cell>
          <cell r="C15">
            <v>149439878</v>
          </cell>
          <cell r="D15">
            <v>22592767</v>
          </cell>
          <cell r="E15">
            <v>1178250</v>
          </cell>
          <cell r="F15">
            <v>308770</v>
          </cell>
          <cell r="G15">
            <v>173519665</v>
          </cell>
        </row>
        <row r="16">
          <cell r="A16" t="str">
            <v>listopad</v>
          </cell>
          <cell r="C16">
            <v>164863069</v>
          </cell>
          <cell r="D16">
            <v>24913231</v>
          </cell>
          <cell r="E16">
            <v>1291234</v>
          </cell>
          <cell r="F16">
            <v>314679</v>
          </cell>
          <cell r="G16">
            <v>191382213</v>
          </cell>
        </row>
        <row r="17">
          <cell r="A17" t="str">
            <v>prosinec</v>
          </cell>
          <cell r="C17">
            <v>182191261</v>
          </cell>
          <cell r="D17">
            <v>27205515</v>
          </cell>
          <cell r="E17">
            <v>1421643</v>
          </cell>
          <cell r="F17">
            <v>320400</v>
          </cell>
          <cell r="G17">
            <v>211138819</v>
          </cell>
        </row>
        <row r="18">
          <cell r="A18">
            <v>2001</v>
          </cell>
        </row>
        <row r="19">
          <cell r="A19" t="str">
            <v>leden</v>
          </cell>
          <cell r="C19">
            <v>14754868</v>
          </cell>
          <cell r="D19">
            <v>2372273</v>
          </cell>
          <cell r="E19">
            <v>98912</v>
          </cell>
          <cell r="F19">
            <v>7149</v>
          </cell>
          <cell r="G19">
            <v>17233202</v>
          </cell>
        </row>
        <row r="20">
          <cell r="A20" t="str">
            <v>únor</v>
          </cell>
          <cell r="C20">
            <v>29526395</v>
          </cell>
          <cell r="D20">
            <v>5179056</v>
          </cell>
          <cell r="E20">
            <v>225691</v>
          </cell>
          <cell r="F20">
            <v>14684</v>
          </cell>
          <cell r="G20">
            <v>34945826</v>
          </cell>
        </row>
        <row r="21">
          <cell r="A21" t="str">
            <v>březen</v>
          </cell>
          <cell r="C21">
            <v>47280976</v>
          </cell>
          <cell r="D21">
            <v>8213639</v>
          </cell>
          <cell r="E21">
            <v>353275</v>
          </cell>
          <cell r="F21">
            <v>20489</v>
          </cell>
          <cell r="G21">
            <v>55868379</v>
          </cell>
        </row>
        <row r="22">
          <cell r="A22" t="str">
            <v>duben</v>
          </cell>
          <cell r="C22">
            <v>64793718</v>
          </cell>
          <cell r="D22">
            <v>11144935</v>
          </cell>
          <cell r="E22">
            <v>479613</v>
          </cell>
          <cell r="F22">
            <v>25476</v>
          </cell>
          <cell r="G22">
            <v>76443742</v>
          </cell>
        </row>
        <row r="23">
          <cell r="A23" t="str">
            <v>květen</v>
          </cell>
          <cell r="C23">
            <v>79746753</v>
          </cell>
          <cell r="D23">
            <v>13670090</v>
          </cell>
          <cell r="E23">
            <v>605195</v>
          </cell>
          <cell r="F23">
            <v>30608</v>
          </cell>
          <cell r="G23">
            <v>94052646</v>
          </cell>
        </row>
        <row r="24">
          <cell r="A24" t="str">
            <v>červen</v>
          </cell>
          <cell r="C24">
            <v>98482453</v>
          </cell>
          <cell r="D24">
            <v>15956928</v>
          </cell>
          <cell r="E24">
            <v>733163</v>
          </cell>
          <cell r="F24">
            <v>35719</v>
          </cell>
          <cell r="G24">
            <v>115208263</v>
          </cell>
        </row>
        <row r="25">
          <cell r="A25" t="str">
            <v>červenec</v>
          </cell>
          <cell r="C25">
            <v>112108929</v>
          </cell>
          <cell r="D25">
            <v>18122122</v>
          </cell>
          <cell r="E25">
            <v>858316</v>
          </cell>
          <cell r="F25">
            <v>40564</v>
          </cell>
          <cell r="G25">
            <v>131129931</v>
          </cell>
        </row>
        <row r="26">
          <cell r="A26" t="str">
            <v>srpen</v>
          </cell>
          <cell r="C26">
            <v>129540278</v>
          </cell>
          <cell r="D26">
            <v>20144059</v>
          </cell>
          <cell r="E26">
            <v>981199</v>
          </cell>
          <cell r="F26">
            <v>44678</v>
          </cell>
          <cell r="G26">
            <v>150710214</v>
          </cell>
        </row>
        <row r="27">
          <cell r="A27" t="str">
            <v>září</v>
          </cell>
          <cell r="C27">
            <v>144578170</v>
          </cell>
          <cell r="D27">
            <v>22175304</v>
          </cell>
          <cell r="E27">
            <v>1108525</v>
          </cell>
          <cell r="F27">
            <v>2907</v>
          </cell>
          <cell r="G27">
            <v>167864906</v>
          </cell>
        </row>
        <row r="28">
          <cell r="A28" t="str">
            <v>říjen</v>
          </cell>
          <cell r="C28">
            <v>160913231</v>
          </cell>
          <cell r="D28">
            <v>24438333</v>
          </cell>
          <cell r="E28">
            <v>1246130</v>
          </cell>
          <cell r="F28">
            <v>3326</v>
          </cell>
          <cell r="G28">
            <v>186601020</v>
          </cell>
        </row>
        <row r="29">
          <cell r="A29" t="str">
            <v>listopad</v>
          </cell>
          <cell r="C29">
            <v>178860412</v>
          </cell>
          <cell r="D29">
            <v>27068516</v>
          </cell>
          <cell r="E29">
            <v>1377167</v>
          </cell>
          <cell r="F29">
            <v>3698</v>
          </cell>
          <cell r="G29">
            <v>207309793</v>
          </cell>
        </row>
        <row r="30">
          <cell r="A30" t="str">
            <v>prosinec</v>
          </cell>
          <cell r="C30">
            <v>196113711</v>
          </cell>
          <cell r="D30">
            <v>29585541</v>
          </cell>
          <cell r="E30">
            <v>1512333</v>
          </cell>
          <cell r="F30">
            <v>4022</v>
          </cell>
          <cell r="G30">
            <v>227215607</v>
          </cell>
        </row>
        <row r="31">
          <cell r="A31">
            <v>2002</v>
          </cell>
        </row>
        <row r="32">
          <cell r="A32" t="str">
            <v>leden</v>
          </cell>
          <cell r="D32">
            <v>2815789</v>
          </cell>
          <cell r="G32">
            <v>2815789</v>
          </cell>
        </row>
        <row r="33">
          <cell r="A33" t="str">
            <v>únor</v>
          </cell>
          <cell r="C33">
            <v>33820096</v>
          </cell>
          <cell r="D33">
            <v>5949939</v>
          </cell>
          <cell r="E33">
            <v>242229</v>
          </cell>
          <cell r="F33">
            <v>684</v>
          </cell>
          <cell r="G33">
            <v>40012948</v>
          </cell>
        </row>
        <row r="34">
          <cell r="A34" t="str">
            <v>březen</v>
          </cell>
          <cell r="C34">
            <v>52617234</v>
          </cell>
          <cell r="D34">
            <v>9001589</v>
          </cell>
          <cell r="E34">
            <v>381985</v>
          </cell>
          <cell r="F34">
            <v>1056</v>
          </cell>
          <cell r="G34">
            <v>62001864</v>
          </cell>
        </row>
        <row r="35">
          <cell r="A35" t="str">
            <v>duben</v>
          </cell>
          <cell r="C35">
            <v>70207864</v>
          </cell>
          <cell r="D35">
            <v>12017314</v>
          </cell>
          <cell r="E35">
            <v>521576</v>
          </cell>
          <cell r="F35">
            <v>1416</v>
          </cell>
          <cell r="G35">
            <v>82748170</v>
          </cell>
        </row>
        <row r="36">
          <cell r="A36" t="str">
            <v>květen</v>
          </cell>
          <cell r="C36">
            <v>87694965</v>
          </cell>
          <cell r="D36">
            <v>14854957</v>
          </cell>
          <cell r="E36">
            <v>661536</v>
          </cell>
          <cell r="F36">
            <v>1777</v>
          </cell>
          <cell r="G36">
            <v>103213235</v>
          </cell>
        </row>
        <row r="37">
          <cell r="A37" t="str">
            <v>červen</v>
          </cell>
          <cell r="C37">
            <v>105213566</v>
          </cell>
          <cell r="D37">
            <v>17355456</v>
          </cell>
          <cell r="E37">
            <v>792475</v>
          </cell>
          <cell r="F37">
            <v>2143</v>
          </cell>
          <cell r="G37">
            <v>123363640</v>
          </cell>
        </row>
        <row r="38">
          <cell r="A38" t="str">
            <v>červenec</v>
          </cell>
          <cell r="C38">
            <v>121328268</v>
          </cell>
          <cell r="D38">
            <v>19778205</v>
          </cell>
          <cell r="E38">
            <v>931553</v>
          </cell>
          <cell r="F38">
            <v>2511</v>
          </cell>
          <cell r="G38">
            <v>142040537</v>
          </cell>
        </row>
        <row r="39">
          <cell r="A39" t="str">
            <v>srpen</v>
          </cell>
          <cell r="C39">
            <v>138837125</v>
          </cell>
          <cell r="D39">
            <v>22099297</v>
          </cell>
          <cell r="E39">
            <v>1067152</v>
          </cell>
          <cell r="F39">
            <v>2866</v>
          </cell>
          <cell r="G39">
            <v>162006440</v>
          </cell>
        </row>
        <row r="40">
          <cell r="A40" t="str">
            <v>září</v>
          </cell>
          <cell r="C40">
            <v>156330707</v>
          </cell>
          <cell r="D40">
            <v>24440596</v>
          </cell>
          <cell r="E40">
            <v>1203031</v>
          </cell>
          <cell r="F40">
            <v>3230</v>
          </cell>
          <cell r="G40">
            <v>181977564</v>
          </cell>
        </row>
        <row r="41">
          <cell r="A41" t="str">
            <v>říjen</v>
          </cell>
          <cell r="C41">
            <v>173980970</v>
          </cell>
          <cell r="D41">
            <v>26976745</v>
          </cell>
          <cell r="E41">
            <v>1344127</v>
          </cell>
          <cell r="F41">
            <v>3603</v>
          </cell>
          <cell r="G41">
            <v>202305445</v>
          </cell>
        </row>
        <row r="42">
          <cell r="A42" t="str">
            <v>listopad</v>
          </cell>
          <cell r="C42">
            <v>191634056</v>
          </cell>
          <cell r="D42">
            <v>29916077</v>
          </cell>
          <cell r="E42">
            <v>1483096</v>
          </cell>
          <cell r="F42">
            <v>3963</v>
          </cell>
          <cell r="G42">
            <v>223037192</v>
          </cell>
        </row>
        <row r="43">
          <cell r="A43" t="str">
            <v>prosinec</v>
          </cell>
          <cell r="C43">
            <v>208274949.23958999</v>
          </cell>
          <cell r="D43">
            <v>32609042.811330002</v>
          </cell>
          <cell r="E43">
            <v>1624239.7298600001</v>
          </cell>
          <cell r="F43">
            <v>4342.29</v>
          </cell>
          <cell r="G43">
            <v>0</v>
          </cell>
        </row>
        <row r="44">
          <cell r="A44">
            <v>2003</v>
          </cell>
        </row>
        <row r="45">
          <cell r="A45" t="str">
            <v xml:space="preserve">Zdroj: Bilance dávkových výdajů ČSSZ </v>
          </cell>
          <cell r="C45">
            <v>20307477.36854</v>
          </cell>
          <cell r="D45">
            <v>2923288.8510000003</v>
          </cell>
          <cell r="E45">
            <v>120367.94</v>
          </cell>
          <cell r="F45">
            <v>355.74599999999998</v>
          </cell>
          <cell r="G45">
            <v>23351489.905540001</v>
          </cell>
        </row>
        <row r="46">
          <cell r="A46" t="str">
            <v>únor</v>
          </cell>
          <cell r="C46">
            <v>38560553.615850002</v>
          </cell>
          <cell r="D46">
            <v>6094215.745000001</v>
          </cell>
          <cell r="E46">
            <v>262151.35200000001</v>
          </cell>
          <cell r="F46">
            <v>775.99199999999996</v>
          </cell>
          <cell r="G46">
            <v>44917696.704850003</v>
          </cell>
        </row>
        <row r="47">
          <cell r="A47" t="str">
            <v>březen</v>
          </cell>
          <cell r="C47">
            <v>55279887.829049997</v>
          </cell>
          <cell r="D47">
            <v>9637886.0950000025</v>
          </cell>
          <cell r="E47">
            <v>398706.2501</v>
          </cell>
          <cell r="F47">
            <v>1215.0819999999999</v>
          </cell>
          <cell r="G47">
            <v>65317695.256150007</v>
          </cell>
        </row>
        <row r="48">
          <cell r="A48" t="str">
            <v>duben</v>
          </cell>
          <cell r="C48">
            <v>75933977.550029993</v>
          </cell>
          <cell r="D48">
            <v>13425562.393999999</v>
          </cell>
          <cell r="E48">
            <v>536530.56969000003</v>
          </cell>
          <cell r="F48">
            <v>1684.5149999999999</v>
          </cell>
          <cell r="G48">
            <v>89897755.028719991</v>
          </cell>
        </row>
        <row r="49">
          <cell r="A49" t="str">
            <v>květen</v>
          </cell>
          <cell r="C49">
            <v>91347237.823699996</v>
          </cell>
          <cell r="D49">
            <v>16289592.305</v>
          </cell>
          <cell r="E49">
            <v>673592.88182000001</v>
          </cell>
          <cell r="F49">
            <v>2245.4789999999998</v>
          </cell>
          <cell r="G49">
            <v>108312668.48951998</v>
          </cell>
        </row>
        <row r="50">
          <cell r="A50" t="str">
            <v>červen</v>
          </cell>
          <cell r="C50">
            <v>109536780.84178001</v>
          </cell>
          <cell r="D50">
            <v>18843553.020999998</v>
          </cell>
          <cell r="E50">
            <v>813478.95515000005</v>
          </cell>
          <cell r="F50">
            <v>2695.9639999999999</v>
          </cell>
          <cell r="G50">
            <v>129196508.78193</v>
          </cell>
        </row>
        <row r="51">
          <cell r="A51" t="str">
            <v>červenec</v>
          </cell>
          <cell r="C51">
            <v>127688544.64147</v>
          </cell>
          <cell r="D51">
            <v>21305628.256999999</v>
          </cell>
          <cell r="E51">
            <v>949841.54616000003</v>
          </cell>
          <cell r="F51">
            <v>3229.866</v>
          </cell>
          <cell r="G51">
            <v>149947244.31062999</v>
          </cell>
        </row>
        <row r="52">
          <cell r="A52" t="str">
            <v>srpen</v>
          </cell>
          <cell r="C52">
            <v>145843817.07422</v>
          </cell>
          <cell r="D52">
            <v>23679430.763</v>
          </cell>
          <cell r="E52">
            <v>1086703.8229400001</v>
          </cell>
          <cell r="F52">
            <v>3671.4160000000002</v>
          </cell>
          <cell r="G52">
            <v>170613623.07616001</v>
          </cell>
        </row>
        <row r="53">
          <cell r="A53" t="str">
            <v>září</v>
          </cell>
          <cell r="C53">
            <v>164053230.63045001</v>
          </cell>
          <cell r="D53">
            <v>26068910.791999999</v>
          </cell>
          <cell r="E53">
            <v>1223177.72052</v>
          </cell>
          <cell r="F53">
            <v>4150.1779999999999</v>
          </cell>
          <cell r="G53">
            <v>191349469.32097</v>
          </cell>
        </row>
        <row r="54">
          <cell r="A54" t="str">
            <v>říjen</v>
          </cell>
          <cell r="C54">
            <v>183624553.98976001</v>
          </cell>
          <cell r="D54">
            <v>28622326.391999997</v>
          </cell>
          <cell r="E54">
            <v>1360251.26657</v>
          </cell>
          <cell r="F54">
            <v>4613.134</v>
          </cell>
          <cell r="G54">
            <v>213611744.78233001</v>
          </cell>
        </row>
        <row r="55">
          <cell r="A55" t="str">
            <v>listopad</v>
          </cell>
          <cell r="C55">
            <v>200739434.03347999</v>
          </cell>
          <cell r="D55">
            <v>31565178.503000002</v>
          </cell>
          <cell r="E55">
            <v>1499434.63109</v>
          </cell>
          <cell r="F55">
            <v>5078.6260000000002</v>
          </cell>
          <cell r="G55">
            <v>233809125.79356995</v>
          </cell>
        </row>
        <row r="56">
          <cell r="A56" t="str">
            <v>prosinec</v>
          </cell>
          <cell r="C56">
            <v>220323276.70396999</v>
          </cell>
          <cell r="D56">
            <v>34306557.634999998</v>
          </cell>
          <cell r="E56">
            <v>1641634.63109</v>
          </cell>
          <cell r="F56">
            <v>5590.6639999999998</v>
          </cell>
          <cell r="G56">
            <v>256277059.63405997</v>
          </cell>
        </row>
        <row r="57">
          <cell r="A57">
            <v>2004</v>
          </cell>
        </row>
        <row r="58">
          <cell r="A58" t="str">
            <v xml:space="preserve">Zdroj: Bilance dávkových výdajů ČSSZ </v>
          </cell>
          <cell r="C58">
            <v>17549462.870850001</v>
          </cell>
          <cell r="D58">
            <v>2965214.034</v>
          </cell>
          <cell r="E58">
            <v>107018.228</v>
          </cell>
          <cell r="F58">
            <v>459.69000000000005</v>
          </cell>
          <cell r="G58">
            <v>20622154.82285</v>
          </cell>
        </row>
        <row r="59">
          <cell r="A59" t="str">
            <v>únor</v>
          </cell>
          <cell r="C59">
            <v>36167169.703050002</v>
          </cell>
          <cell r="D59">
            <v>5741070.8969999999</v>
          </cell>
          <cell r="E59">
            <v>249131.16059000001</v>
          </cell>
          <cell r="F59">
            <v>917.40800000000002</v>
          </cell>
          <cell r="G59">
            <v>42158289.168640003</v>
          </cell>
        </row>
        <row r="60">
          <cell r="A60" t="str">
            <v>Schválený rozpočet 2003</v>
          </cell>
          <cell r="C60">
            <v>54942404.932520002</v>
          </cell>
          <cell r="D60">
            <v>8524202.1980000008</v>
          </cell>
          <cell r="E60">
            <v>390251.78021</v>
          </cell>
          <cell r="F60">
            <v>1281.0439999999999</v>
          </cell>
          <cell r="G60">
            <v>63858139.954730004</v>
          </cell>
        </row>
        <row r="61">
          <cell r="A61" t="str">
            <v>duben</v>
          </cell>
          <cell r="C61">
            <v>220050231</v>
          </cell>
          <cell r="D61">
            <v>34080300</v>
          </cell>
          <cell r="E61">
            <v>1844750</v>
          </cell>
          <cell r="F61">
            <v>4500</v>
          </cell>
          <cell r="G61">
            <v>255979781</v>
          </cell>
        </row>
        <row r="62">
          <cell r="A62" t="str">
            <v>Původní odhad MPSV</v>
          </cell>
          <cell r="C62">
            <v>92805923.086109996</v>
          </cell>
          <cell r="D62">
            <v>13589887.091</v>
          </cell>
          <cell r="E62">
            <v>679225.66792000004</v>
          </cell>
          <cell r="F62">
            <v>2158.7489999999998</v>
          </cell>
          <cell r="G62">
            <v>0</v>
          </cell>
        </row>
        <row r="63">
          <cell r="A63" t="str">
            <v>červen</v>
          </cell>
          <cell r="C63">
            <v>114221221.664</v>
          </cell>
          <cell r="D63">
            <v>16009328.642999999</v>
          </cell>
          <cell r="E63">
            <v>820678.81221</v>
          </cell>
          <cell r="F63">
            <v>2579.7889999999998</v>
          </cell>
          <cell r="G63">
            <v>0</v>
          </cell>
        </row>
        <row r="64">
          <cell r="A64" t="str">
            <v>červenec</v>
          </cell>
          <cell r="C64">
            <v>130545425.78230999</v>
          </cell>
          <cell r="D64">
            <v>18276885.274000004</v>
          </cell>
          <cell r="E64">
            <v>962122.70955000003</v>
          </cell>
          <cell r="F64">
            <v>2996.2510000000002</v>
          </cell>
          <cell r="G64">
            <v>0</v>
          </cell>
        </row>
        <row r="65">
          <cell r="A65" t="str">
            <v>srpen</v>
          </cell>
          <cell r="C65">
            <v>149420359.08047</v>
          </cell>
          <cell r="D65">
            <v>20393452.647999998</v>
          </cell>
          <cell r="E65">
            <v>1102472.5392</v>
          </cell>
          <cell r="F65">
            <v>3405.1990000000001</v>
          </cell>
          <cell r="G65">
            <v>0</v>
          </cell>
        </row>
        <row r="66">
          <cell r="A66" t="str">
            <v>září</v>
          </cell>
          <cell r="G66">
            <v>0</v>
          </cell>
        </row>
        <row r="67">
          <cell r="A67" t="str">
            <v>říjen</v>
          </cell>
          <cell r="G67">
            <v>0</v>
          </cell>
        </row>
        <row r="68">
          <cell r="A68" t="str">
            <v>listopad</v>
          </cell>
          <cell r="G68">
            <v>0</v>
          </cell>
        </row>
        <row r="69">
          <cell r="A69" t="str">
            <v>prosinec</v>
          </cell>
          <cell r="C69">
            <v>226813449</v>
          </cell>
          <cell r="D69">
            <v>31047238</v>
          </cell>
          <cell r="E69">
            <v>1844000</v>
          </cell>
          <cell r="F69">
            <v>6000</v>
          </cell>
          <cell r="G69">
            <v>259710687</v>
          </cell>
        </row>
        <row r="71">
          <cell r="A71" t="str">
            <v xml:space="preserve">Zdroj: Bilance dávkových výdajů ČSSZ </v>
          </cell>
        </row>
        <row r="73">
          <cell r="A73" t="str">
            <v>Schválený rozpočet 2003</v>
          </cell>
        </row>
        <row r="74">
          <cell r="C74">
            <v>220050231</v>
          </cell>
          <cell r="D74">
            <v>34080300</v>
          </cell>
          <cell r="E74">
            <v>1844750</v>
          </cell>
          <cell r="F74">
            <v>4500</v>
          </cell>
          <cell r="G74">
            <v>255979781</v>
          </cell>
        </row>
        <row r="75">
          <cell r="A75" t="str">
            <v>Původní odhad MPSV</v>
          </cell>
        </row>
        <row r="76">
          <cell r="G76">
            <v>2654958</v>
          </cell>
          <cell r="H76" t="str">
            <v>jednorázový příspěvek (červen 2004)</v>
          </cell>
        </row>
        <row r="77">
          <cell r="G77">
            <v>133708766.90821001</v>
          </cell>
          <cell r="H77" t="str">
            <v>celkem se zálohami poštám, cizině a pokladnou</v>
          </cell>
        </row>
        <row r="78">
          <cell r="G78">
            <v>2657864</v>
          </cell>
          <cell r="H78" t="str">
            <v>jednorázový příspěvek (červenec 2004)</v>
          </cell>
        </row>
        <row r="79">
          <cell r="G79">
            <v>152445294.01685998</v>
          </cell>
          <cell r="H79" t="str">
            <v>celkem se zálohami poštám, cizině a pokladnou</v>
          </cell>
        </row>
        <row r="80">
          <cell r="G80">
            <v>2674843</v>
          </cell>
          <cell r="H80" t="str">
            <v>jednorázový příspěvek (srpen 2004)</v>
          </cell>
        </row>
        <row r="81">
          <cell r="G81">
            <v>173594532.46667001</v>
          </cell>
          <cell r="H81" t="str">
            <v>celkem se zálohami poštám, cizině a pokladnou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ka_IZN_M"/>
      <sheetName val="ka_IZN_R"/>
      <sheetName val="ka_VVZ"/>
      <sheetName val="ka_KN"/>
      <sheetName val="ka_DS_M"/>
      <sheetName val="ka_DS_R"/>
      <sheetName val="ka_DS_ZV"/>
    </sheetNames>
    <sheetDataSet>
      <sheetData sheetId="0" refreshError="1"/>
      <sheetData sheetId="1" refreshError="1"/>
      <sheetData sheetId="2" refreshError="1"/>
      <sheetData sheetId="3">
        <row r="5">
          <cell r="A5">
            <v>1947</v>
          </cell>
          <cell r="B5">
            <v>780</v>
          </cell>
          <cell r="D5">
            <v>780</v>
          </cell>
          <cell r="F5">
            <v>101</v>
          </cell>
          <cell r="G5">
            <v>1</v>
          </cell>
        </row>
        <row r="6">
          <cell r="A6">
            <v>1948</v>
          </cell>
          <cell r="B6">
            <v>834</v>
          </cell>
          <cell r="D6">
            <v>834</v>
          </cell>
          <cell r="F6">
            <v>110</v>
          </cell>
          <cell r="G6">
            <v>2</v>
          </cell>
        </row>
        <row r="7">
          <cell r="A7">
            <v>1949</v>
          </cell>
          <cell r="B7">
            <v>888</v>
          </cell>
          <cell r="D7">
            <v>888</v>
          </cell>
          <cell r="F7">
            <v>120</v>
          </cell>
          <cell r="G7">
            <v>3</v>
          </cell>
        </row>
        <row r="8">
          <cell r="A8">
            <v>1950</v>
          </cell>
          <cell r="B8">
            <v>968</v>
          </cell>
          <cell r="D8">
            <v>968</v>
          </cell>
          <cell r="F8">
            <v>134</v>
          </cell>
          <cell r="G8">
            <v>4</v>
          </cell>
        </row>
        <row r="9">
          <cell r="A9">
            <v>1951</v>
          </cell>
          <cell r="B9">
            <v>1027</v>
          </cell>
          <cell r="D9">
            <v>1027</v>
          </cell>
          <cell r="F9">
            <v>144</v>
          </cell>
          <cell r="G9">
            <v>5</v>
          </cell>
        </row>
        <row r="10">
          <cell r="A10">
            <v>1952</v>
          </cell>
          <cell r="B10">
            <v>1068</v>
          </cell>
          <cell r="D10">
            <v>1068</v>
          </cell>
          <cell r="F10">
            <v>152</v>
          </cell>
          <cell r="G10">
            <v>6</v>
          </cell>
        </row>
        <row r="11">
          <cell r="A11">
            <v>1953</v>
          </cell>
          <cell r="B11">
            <v>1097</v>
          </cell>
          <cell r="D11">
            <v>1097</v>
          </cell>
          <cell r="F11">
            <v>155</v>
          </cell>
          <cell r="G11">
            <v>7</v>
          </cell>
        </row>
        <row r="12">
          <cell r="A12">
            <v>1954</v>
          </cell>
          <cell r="B12">
            <v>1162</v>
          </cell>
          <cell r="D12">
            <v>1162</v>
          </cell>
          <cell r="F12">
            <v>170</v>
          </cell>
          <cell r="G12">
            <v>8</v>
          </cell>
        </row>
        <row r="13">
          <cell r="A13">
            <v>1955</v>
          </cell>
          <cell r="B13">
            <v>1192</v>
          </cell>
          <cell r="D13">
            <v>1192</v>
          </cell>
          <cell r="F13">
            <v>174</v>
          </cell>
          <cell r="G13">
            <v>9</v>
          </cell>
        </row>
        <row r="14">
          <cell r="A14">
            <v>1956</v>
          </cell>
          <cell r="B14">
            <v>1222</v>
          </cell>
          <cell r="D14">
            <v>1222</v>
          </cell>
          <cell r="F14">
            <v>181</v>
          </cell>
          <cell r="G14">
            <v>10</v>
          </cell>
        </row>
        <row r="15">
          <cell r="A15">
            <v>1957</v>
          </cell>
          <cell r="B15">
            <v>1237</v>
          </cell>
          <cell r="D15">
            <v>1237</v>
          </cell>
          <cell r="F15">
            <v>181</v>
          </cell>
          <cell r="G15">
            <v>11</v>
          </cell>
        </row>
        <row r="16">
          <cell r="A16">
            <v>1958</v>
          </cell>
          <cell r="B16">
            <v>1255</v>
          </cell>
          <cell r="D16">
            <v>1255</v>
          </cell>
          <cell r="F16">
            <v>185</v>
          </cell>
          <cell r="G16">
            <v>12</v>
          </cell>
        </row>
        <row r="17">
          <cell r="A17">
            <v>1959</v>
          </cell>
          <cell r="B17">
            <v>1276</v>
          </cell>
          <cell r="D17">
            <v>1276</v>
          </cell>
          <cell r="F17">
            <v>189</v>
          </cell>
          <cell r="G17">
            <v>13</v>
          </cell>
        </row>
        <row r="18">
          <cell r="A18">
            <v>1960</v>
          </cell>
          <cell r="B18">
            <v>1303</v>
          </cell>
          <cell r="D18">
            <v>1303</v>
          </cell>
          <cell r="F18">
            <v>197</v>
          </cell>
          <cell r="G18">
            <v>14</v>
          </cell>
        </row>
        <row r="19">
          <cell r="A19">
            <v>1961</v>
          </cell>
          <cell r="B19">
            <v>1344</v>
          </cell>
          <cell r="D19">
            <v>1344</v>
          </cell>
          <cell r="F19">
            <v>205</v>
          </cell>
          <cell r="G19">
            <v>15</v>
          </cell>
        </row>
        <row r="20">
          <cell r="A20">
            <v>1962</v>
          </cell>
          <cell r="B20">
            <v>1356</v>
          </cell>
          <cell r="D20">
            <v>1356</v>
          </cell>
          <cell r="F20">
            <v>205</v>
          </cell>
          <cell r="G20">
            <v>16</v>
          </cell>
        </row>
        <row r="21">
          <cell r="A21">
            <v>1963</v>
          </cell>
          <cell r="B21">
            <v>1360</v>
          </cell>
          <cell r="D21">
            <v>1360</v>
          </cell>
          <cell r="F21">
            <v>205</v>
          </cell>
          <cell r="G21">
            <v>17</v>
          </cell>
        </row>
        <row r="22">
          <cell r="A22">
            <v>1964</v>
          </cell>
          <cell r="B22">
            <v>1411</v>
          </cell>
          <cell r="D22">
            <v>1411</v>
          </cell>
          <cell r="F22">
            <v>217</v>
          </cell>
          <cell r="G22">
            <v>18</v>
          </cell>
        </row>
        <row r="23">
          <cell r="A23">
            <v>1965</v>
          </cell>
          <cell r="B23">
            <v>1453</v>
          </cell>
          <cell r="D23">
            <v>1453</v>
          </cell>
          <cell r="F23">
            <v>225</v>
          </cell>
          <cell r="G23">
            <v>19</v>
          </cell>
        </row>
        <row r="24">
          <cell r="A24">
            <v>1966</v>
          </cell>
          <cell r="B24">
            <v>1494</v>
          </cell>
          <cell r="D24">
            <v>1494</v>
          </cell>
          <cell r="F24">
            <v>234</v>
          </cell>
          <cell r="G24">
            <v>20</v>
          </cell>
        </row>
        <row r="25">
          <cell r="A25">
            <v>1967</v>
          </cell>
          <cell r="B25">
            <v>1582</v>
          </cell>
          <cell r="D25">
            <v>1582</v>
          </cell>
          <cell r="F25">
            <v>255</v>
          </cell>
          <cell r="G25">
            <v>21</v>
          </cell>
        </row>
        <row r="26">
          <cell r="A26">
            <v>1968</v>
          </cell>
          <cell r="B26">
            <v>1717</v>
          </cell>
          <cell r="D26">
            <v>1717</v>
          </cell>
          <cell r="F26">
            <v>282</v>
          </cell>
          <cell r="G26">
            <v>22</v>
          </cell>
        </row>
        <row r="27">
          <cell r="A27">
            <v>1969</v>
          </cell>
          <cell r="B27">
            <v>1852</v>
          </cell>
          <cell r="D27">
            <v>1852</v>
          </cell>
          <cell r="F27">
            <v>314</v>
          </cell>
          <cell r="G27">
            <v>23</v>
          </cell>
        </row>
        <row r="28">
          <cell r="A28">
            <v>1970</v>
          </cell>
          <cell r="B28">
            <v>1915</v>
          </cell>
          <cell r="D28">
            <v>1915</v>
          </cell>
          <cell r="F28">
            <v>328</v>
          </cell>
          <cell r="G28">
            <v>24</v>
          </cell>
        </row>
        <row r="29">
          <cell r="A29">
            <v>1971</v>
          </cell>
          <cell r="B29">
            <v>1997</v>
          </cell>
          <cell r="D29">
            <v>1997</v>
          </cell>
          <cell r="F29">
            <v>347</v>
          </cell>
          <cell r="G29">
            <v>25</v>
          </cell>
        </row>
        <row r="30">
          <cell r="A30">
            <v>1972</v>
          </cell>
          <cell r="B30">
            <v>2090</v>
          </cell>
          <cell r="D30">
            <v>2090</v>
          </cell>
          <cell r="F30">
            <v>372</v>
          </cell>
          <cell r="G30">
            <v>26</v>
          </cell>
        </row>
        <row r="31">
          <cell r="A31">
            <v>1973</v>
          </cell>
          <cell r="B31">
            <v>2164</v>
          </cell>
          <cell r="D31">
            <v>2164</v>
          </cell>
          <cell r="F31">
            <v>393</v>
          </cell>
          <cell r="G31">
            <v>27</v>
          </cell>
        </row>
        <row r="32">
          <cell r="A32">
            <v>1974</v>
          </cell>
          <cell r="B32">
            <v>2237</v>
          </cell>
          <cell r="D32">
            <v>2237</v>
          </cell>
          <cell r="F32">
            <v>408</v>
          </cell>
          <cell r="G32">
            <v>28</v>
          </cell>
        </row>
        <row r="33">
          <cell r="A33">
            <v>1975</v>
          </cell>
          <cell r="B33">
            <v>2313</v>
          </cell>
          <cell r="D33">
            <v>2313</v>
          </cell>
          <cell r="F33">
            <v>428</v>
          </cell>
          <cell r="G33">
            <v>29</v>
          </cell>
        </row>
        <row r="34">
          <cell r="A34">
            <v>1976</v>
          </cell>
          <cell r="B34">
            <v>2382</v>
          </cell>
          <cell r="D34">
            <v>2382</v>
          </cell>
          <cell r="F34">
            <v>448</v>
          </cell>
          <cell r="G34">
            <v>30</v>
          </cell>
        </row>
        <row r="35">
          <cell r="A35">
            <v>1977</v>
          </cell>
          <cell r="B35">
            <v>2462</v>
          </cell>
          <cell r="D35">
            <v>2462</v>
          </cell>
          <cell r="F35">
            <v>470</v>
          </cell>
          <cell r="G35">
            <v>31</v>
          </cell>
        </row>
        <row r="36">
          <cell r="A36">
            <v>1978</v>
          </cell>
          <cell r="B36">
            <v>2537</v>
          </cell>
          <cell r="D36">
            <v>2537</v>
          </cell>
          <cell r="F36">
            <v>487</v>
          </cell>
          <cell r="G36">
            <v>32</v>
          </cell>
        </row>
        <row r="37">
          <cell r="A37">
            <v>1979</v>
          </cell>
          <cell r="B37">
            <v>2597</v>
          </cell>
          <cell r="D37">
            <v>2597</v>
          </cell>
          <cell r="F37">
            <v>504</v>
          </cell>
          <cell r="G37">
            <v>33</v>
          </cell>
        </row>
        <row r="38">
          <cell r="A38">
            <v>1980</v>
          </cell>
          <cell r="B38">
            <v>2656</v>
          </cell>
          <cell r="D38">
            <v>2656</v>
          </cell>
          <cell r="F38">
            <v>521</v>
          </cell>
          <cell r="G38">
            <v>34</v>
          </cell>
        </row>
        <row r="39">
          <cell r="A39">
            <v>1981</v>
          </cell>
          <cell r="B39">
            <v>2699</v>
          </cell>
          <cell r="D39">
            <v>2699</v>
          </cell>
          <cell r="F39">
            <v>532</v>
          </cell>
          <cell r="G39">
            <v>35</v>
          </cell>
        </row>
        <row r="40">
          <cell r="A40">
            <v>1982</v>
          </cell>
          <cell r="B40">
            <v>2765</v>
          </cell>
          <cell r="D40">
            <v>2765</v>
          </cell>
          <cell r="F40">
            <v>554</v>
          </cell>
          <cell r="G40">
            <v>36</v>
          </cell>
        </row>
        <row r="41">
          <cell r="A41">
            <v>1983</v>
          </cell>
          <cell r="B41">
            <v>2822</v>
          </cell>
          <cell r="D41">
            <v>2822</v>
          </cell>
          <cell r="F41">
            <v>571</v>
          </cell>
          <cell r="G41">
            <v>37</v>
          </cell>
        </row>
        <row r="42">
          <cell r="A42">
            <v>1984</v>
          </cell>
          <cell r="B42">
            <v>2875</v>
          </cell>
          <cell r="D42">
            <v>2875</v>
          </cell>
          <cell r="F42">
            <v>582</v>
          </cell>
          <cell r="G42">
            <v>38</v>
          </cell>
        </row>
        <row r="43">
          <cell r="A43">
            <v>1985</v>
          </cell>
          <cell r="B43">
            <v>2920</v>
          </cell>
          <cell r="D43">
            <v>2920</v>
          </cell>
          <cell r="F43">
            <v>594</v>
          </cell>
          <cell r="G43">
            <v>39</v>
          </cell>
        </row>
        <row r="44">
          <cell r="A44">
            <v>1986</v>
          </cell>
          <cell r="B44">
            <v>2964</v>
          </cell>
          <cell r="D44">
            <v>2964</v>
          </cell>
          <cell r="F44">
            <v>610</v>
          </cell>
          <cell r="G44">
            <v>40</v>
          </cell>
        </row>
        <row r="45">
          <cell r="A45">
            <v>1987</v>
          </cell>
          <cell r="B45">
            <v>3026</v>
          </cell>
          <cell r="D45">
            <v>3026</v>
          </cell>
          <cell r="F45">
            <v>627</v>
          </cell>
          <cell r="G45">
            <v>41</v>
          </cell>
        </row>
        <row r="46">
          <cell r="A46">
            <v>1988</v>
          </cell>
          <cell r="B46">
            <v>3095</v>
          </cell>
          <cell r="D46">
            <v>3095</v>
          </cell>
          <cell r="F46">
            <v>644</v>
          </cell>
          <cell r="G46">
            <v>42</v>
          </cell>
        </row>
        <row r="47">
          <cell r="A47">
            <v>1989</v>
          </cell>
          <cell r="B47">
            <v>3170</v>
          </cell>
          <cell r="D47">
            <v>3170</v>
          </cell>
          <cell r="E47">
            <v>0</v>
          </cell>
          <cell r="F47">
            <v>666</v>
          </cell>
          <cell r="G47">
            <v>43</v>
          </cell>
        </row>
        <row r="48">
          <cell r="A48">
            <v>1990</v>
          </cell>
          <cell r="B48">
            <v>3286</v>
          </cell>
          <cell r="D48">
            <v>3286</v>
          </cell>
          <cell r="E48">
            <v>70</v>
          </cell>
          <cell r="F48">
            <v>700</v>
          </cell>
          <cell r="G48">
            <v>44</v>
          </cell>
        </row>
        <row r="49">
          <cell r="A49">
            <v>1991</v>
          </cell>
          <cell r="B49">
            <v>3792</v>
          </cell>
          <cell r="D49">
            <v>3792</v>
          </cell>
          <cell r="E49">
            <v>140</v>
          </cell>
          <cell r="F49">
            <v>840</v>
          </cell>
          <cell r="G49">
            <v>45</v>
          </cell>
        </row>
        <row r="50">
          <cell r="A50">
            <v>1992</v>
          </cell>
          <cell r="B50">
            <v>4644</v>
          </cell>
          <cell r="D50">
            <v>4644</v>
          </cell>
          <cell r="E50">
            <v>0</v>
          </cell>
          <cell r="F50">
            <v>1081</v>
          </cell>
          <cell r="G50">
            <v>46</v>
          </cell>
        </row>
        <row r="51">
          <cell r="A51">
            <v>1993</v>
          </cell>
          <cell r="B51">
            <v>5817</v>
          </cell>
          <cell r="D51">
            <v>5817</v>
          </cell>
          <cell r="E51">
            <v>0</v>
          </cell>
          <cell r="F51">
            <v>1266</v>
          </cell>
          <cell r="G51">
            <v>47</v>
          </cell>
        </row>
        <row r="52">
          <cell r="A52">
            <v>1994</v>
          </cell>
          <cell r="B52">
            <v>6896</v>
          </cell>
          <cell r="C52">
            <v>1.1914</v>
          </cell>
          <cell r="D52">
            <v>6896</v>
          </cell>
          <cell r="E52">
            <v>0</v>
          </cell>
          <cell r="F52">
            <v>1545</v>
          </cell>
          <cell r="G52">
            <v>48</v>
          </cell>
        </row>
        <row r="53">
          <cell r="A53">
            <v>1995</v>
          </cell>
          <cell r="B53">
            <v>8172</v>
          </cell>
          <cell r="C53">
            <v>1.1978</v>
          </cell>
          <cell r="D53">
            <v>8172</v>
          </cell>
          <cell r="F53">
            <v>1854</v>
          </cell>
          <cell r="G53">
            <v>49</v>
          </cell>
        </row>
        <row r="54">
          <cell r="A54">
            <v>1996</v>
          </cell>
          <cell r="B54">
            <v>9676</v>
          </cell>
          <cell r="C54">
            <v>1.1194</v>
          </cell>
          <cell r="D54">
            <v>9676</v>
          </cell>
          <cell r="F54">
            <v>2156</v>
          </cell>
          <cell r="G54">
            <v>50</v>
          </cell>
        </row>
        <row r="55">
          <cell r="A55">
            <v>1997</v>
          </cell>
          <cell r="B55">
            <v>10696</v>
          </cell>
          <cell r="C55">
            <v>1.0891</v>
          </cell>
          <cell r="D55">
            <v>10696</v>
          </cell>
          <cell r="F55">
            <v>2388</v>
          </cell>
          <cell r="G55">
            <v>51</v>
          </cell>
        </row>
        <row r="56">
          <cell r="A56">
            <v>1998</v>
          </cell>
          <cell r="B56">
            <v>11693</v>
          </cell>
          <cell r="C56">
            <v>1.085</v>
          </cell>
          <cell r="D56">
            <v>11693</v>
          </cell>
          <cell r="F56">
            <v>2603</v>
          </cell>
          <cell r="G56">
            <v>52</v>
          </cell>
        </row>
        <row r="57">
          <cell r="A57">
            <v>1999</v>
          </cell>
          <cell r="B57">
            <v>12658</v>
          </cell>
          <cell r="C57">
            <v>1.046</v>
          </cell>
          <cell r="D57">
            <v>12658</v>
          </cell>
          <cell r="F57">
            <v>2813</v>
          </cell>
          <cell r="G57">
            <v>53</v>
          </cell>
        </row>
        <row r="58">
          <cell r="A58">
            <v>2000</v>
          </cell>
          <cell r="B58">
            <v>13240</v>
          </cell>
          <cell r="C58">
            <v>1.0649999999999999</v>
          </cell>
          <cell r="D58">
            <v>13240</v>
          </cell>
          <cell r="F58">
            <v>2942.3384420919579</v>
          </cell>
          <cell r="G58">
            <v>54</v>
          </cell>
        </row>
        <row r="59">
          <cell r="A59">
            <v>2001</v>
          </cell>
          <cell r="B59">
            <v>14101</v>
          </cell>
          <cell r="C59">
            <v>1.06</v>
          </cell>
          <cell r="D59">
            <v>14101</v>
          </cell>
          <cell r="F59">
            <v>3133.6793332279985</v>
          </cell>
          <cell r="G59">
            <v>55</v>
          </cell>
        </row>
        <row r="60">
          <cell r="A60">
            <v>2002</v>
          </cell>
          <cell r="B60">
            <v>14947</v>
          </cell>
          <cell r="C60">
            <v>1.0649999999999999</v>
          </cell>
          <cell r="D60">
            <v>14947</v>
          </cell>
          <cell r="F60">
            <v>3321.6867593616689</v>
          </cell>
          <cell r="G60">
            <v>56</v>
          </cell>
        </row>
        <row r="61">
          <cell r="A61">
            <v>2003</v>
          </cell>
          <cell r="B61">
            <v>15918</v>
          </cell>
          <cell r="C61">
            <v>1.06</v>
          </cell>
          <cell r="D61">
            <v>15918</v>
          </cell>
          <cell r="F61">
            <v>3537.4730605150899</v>
          </cell>
          <cell r="G61">
            <v>57</v>
          </cell>
        </row>
        <row r="62">
          <cell r="A62">
            <v>2004</v>
          </cell>
          <cell r="B62">
            <v>16873</v>
          </cell>
          <cell r="C62">
            <v>1.06</v>
          </cell>
          <cell r="D62">
            <v>16873</v>
          </cell>
          <cell r="F62">
            <v>3749.7036656659825</v>
          </cell>
          <cell r="G62">
            <v>58</v>
          </cell>
        </row>
        <row r="63">
          <cell r="A63">
            <v>2005</v>
          </cell>
          <cell r="B63">
            <v>17886</v>
          </cell>
          <cell r="C63">
            <v>1.0569999999999999</v>
          </cell>
          <cell r="D63">
            <v>17886</v>
          </cell>
          <cell r="F63">
            <v>3974.8236688260395</v>
          </cell>
          <cell r="G63">
            <v>59</v>
          </cell>
        </row>
        <row r="64">
          <cell r="A64">
            <v>2006</v>
          </cell>
          <cell r="B64">
            <v>18905</v>
          </cell>
          <cell r="C64">
            <v>1.0529999999999999</v>
          </cell>
          <cell r="D64">
            <v>18905</v>
          </cell>
          <cell r="F64">
            <v>4201.2770579870439</v>
          </cell>
          <cell r="G64">
            <v>60</v>
          </cell>
        </row>
        <row r="65">
          <cell r="A65">
            <v>2007</v>
          </cell>
          <cell r="B65">
            <v>19907</v>
          </cell>
          <cell r="C65">
            <v>1.0509999999999999</v>
          </cell>
          <cell r="D65">
            <v>19907</v>
          </cell>
          <cell r="F65">
            <v>4423.9525201453625</v>
          </cell>
          <cell r="G65">
            <v>61</v>
          </cell>
        </row>
        <row r="66">
          <cell r="A66">
            <v>2008</v>
          </cell>
          <cell r="B66">
            <v>20922</v>
          </cell>
          <cell r="C66">
            <v>1.05</v>
          </cell>
          <cell r="D66">
            <v>20922</v>
          </cell>
          <cell r="F66">
            <v>4649.5169853057359</v>
          </cell>
          <cell r="G66">
            <v>62</v>
          </cell>
        </row>
        <row r="67">
          <cell r="A67">
            <v>2009</v>
          </cell>
          <cell r="B67">
            <v>21968</v>
          </cell>
          <cell r="C67">
            <v>1.05</v>
          </cell>
          <cell r="D67">
            <v>21968</v>
          </cell>
          <cell r="F67">
            <v>4881.970611471007</v>
          </cell>
          <cell r="G67">
            <v>63</v>
          </cell>
        </row>
        <row r="68">
          <cell r="A68">
            <v>2010</v>
          </cell>
          <cell r="B68">
            <v>23067</v>
          </cell>
          <cell r="C68">
            <v>1.0489999999999999</v>
          </cell>
          <cell r="D68">
            <v>23067</v>
          </cell>
          <cell r="F68">
            <v>5126.2024806446525</v>
          </cell>
          <cell r="G68">
            <v>64</v>
          </cell>
        </row>
        <row r="69">
          <cell r="A69">
            <v>2011</v>
          </cell>
          <cell r="B69">
            <v>24197</v>
          </cell>
          <cell r="C69">
            <v>1.048</v>
          </cell>
          <cell r="D69">
            <v>24197</v>
          </cell>
          <cell r="F69">
            <v>5377.3235108231956</v>
          </cell>
          <cell r="G69">
            <v>65</v>
          </cell>
        </row>
        <row r="70">
          <cell r="A70">
            <v>2012</v>
          </cell>
          <cell r="B70">
            <v>25359</v>
          </cell>
          <cell r="C70">
            <v>1.046</v>
          </cell>
          <cell r="D70">
            <v>25359</v>
          </cell>
          <cell r="F70">
            <v>5635.5559330067945</v>
          </cell>
          <cell r="G70">
            <v>66</v>
          </cell>
        </row>
        <row r="71">
          <cell r="A71">
            <v>2013</v>
          </cell>
          <cell r="B71">
            <v>26525</v>
          </cell>
          <cell r="C71">
            <v>1.044</v>
          </cell>
          <cell r="D71">
            <v>26525</v>
          </cell>
          <cell r="F71">
            <v>5894.6772791910253</v>
          </cell>
          <cell r="G71">
            <v>67</v>
          </cell>
        </row>
        <row r="72">
          <cell r="A72">
            <v>2014</v>
          </cell>
          <cell r="B72">
            <v>27692</v>
          </cell>
          <cell r="C72">
            <v>1.0429999999999999</v>
          </cell>
          <cell r="D72">
            <v>27692</v>
          </cell>
          <cell r="F72">
            <v>6154.020856375415</v>
          </cell>
          <cell r="G72">
            <v>68</v>
          </cell>
        </row>
        <row r="73">
          <cell r="A73">
            <v>2015</v>
          </cell>
          <cell r="B73">
            <v>28883</v>
          </cell>
          <cell r="C73">
            <v>1.042</v>
          </cell>
          <cell r="D73">
            <v>28883</v>
          </cell>
          <cell r="F73">
            <v>6418.6979775635964</v>
          </cell>
          <cell r="G73">
            <v>69</v>
          </cell>
        </row>
        <row r="74">
          <cell r="A74">
            <v>2016</v>
          </cell>
          <cell r="B74">
            <v>30096</v>
          </cell>
          <cell r="C74">
            <v>1.0409999999999999</v>
          </cell>
          <cell r="D74">
            <v>30096</v>
          </cell>
          <cell r="F74">
            <v>6688.2641807552536</v>
          </cell>
          <cell r="G74">
            <v>70</v>
          </cell>
        </row>
        <row r="75">
          <cell r="A75">
            <v>2017</v>
          </cell>
          <cell r="B75">
            <v>31330</v>
          </cell>
          <cell r="C75">
            <v>1.0389999999999999</v>
          </cell>
          <cell r="D75">
            <v>31330</v>
          </cell>
          <cell r="F75">
            <v>6962.4972349502295</v>
          </cell>
          <cell r="G75">
            <v>71</v>
          </cell>
        </row>
        <row r="76">
          <cell r="A76">
            <v>2018</v>
          </cell>
          <cell r="B76">
            <v>32552</v>
          </cell>
          <cell r="C76">
            <v>1.038</v>
          </cell>
          <cell r="D76">
            <v>32552</v>
          </cell>
          <cell r="F76">
            <v>7234.0635171433096</v>
          </cell>
          <cell r="G76">
            <v>72</v>
          </cell>
        </row>
        <row r="77">
          <cell r="A77">
            <v>2019</v>
          </cell>
          <cell r="B77">
            <v>33789</v>
          </cell>
          <cell r="C77">
            <v>1.036</v>
          </cell>
          <cell r="D77">
            <v>33789</v>
          </cell>
          <cell r="F77">
            <v>7508.9632643387595</v>
          </cell>
          <cell r="G77">
            <v>73</v>
          </cell>
        </row>
        <row r="78">
          <cell r="A78">
            <v>2020</v>
          </cell>
          <cell r="B78">
            <v>35005</v>
          </cell>
          <cell r="C78">
            <v>0</v>
          </cell>
          <cell r="D78">
            <v>35005</v>
          </cell>
          <cell r="F78">
            <v>7779.1961605308907</v>
          </cell>
          <cell r="G78">
            <v>74</v>
          </cell>
        </row>
        <row r="79">
          <cell r="G79">
            <v>75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obsah"/>
      <sheetName val="B_prij_r"/>
      <sheetName val="B_predp_r"/>
      <sheetName val="B_vyd_r"/>
      <sheetName val="B_prij_m"/>
      <sheetName val="B_predp_m"/>
      <sheetName val="B_vyd_m"/>
      <sheetName val="D_r"/>
      <sheetName val="D_m"/>
      <sheetName val="D_plneni"/>
      <sheetName val="N_r"/>
      <sheetName val="N_m"/>
      <sheetName val="N_plneni"/>
      <sheetName val="Pc_r"/>
      <sheetName val="Pc_m"/>
      <sheetName val="Pc_u"/>
      <sheetName val="PD_r"/>
      <sheetName val="PD_m"/>
      <sheetName val="PN_r"/>
      <sheetName val="PN_m"/>
      <sheetName val="Bezm"/>
      <sheetName val="Ost"/>
      <sheetName val="data_gA"/>
      <sheetName val="PLNENI"/>
    </sheetNames>
    <sheetDataSet>
      <sheetData sheetId="0"/>
      <sheetData sheetId="1"/>
      <sheetData sheetId="2">
        <row r="2">
          <cell r="A2" t="str">
            <v>Bilance dávkových příjmů od počátku roku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zaměst.</v>
          </cell>
          <cell r="F4" t="str">
            <v>ostatní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14306592</v>
          </cell>
          <cell r="D6">
            <v>2357022</v>
          </cell>
          <cell r="E6">
            <v>1977074</v>
          </cell>
          <cell r="F6">
            <v>828</v>
          </cell>
          <cell r="G6">
            <v>18641516</v>
          </cell>
        </row>
        <row r="7">
          <cell r="A7" t="str">
            <v>únor</v>
          </cell>
          <cell r="C7">
            <v>26468523</v>
          </cell>
          <cell r="D7">
            <v>4351105</v>
          </cell>
          <cell r="E7">
            <v>3659853</v>
          </cell>
          <cell r="F7">
            <v>1163</v>
          </cell>
          <cell r="G7">
            <v>34480644</v>
          </cell>
        </row>
        <row r="8">
          <cell r="A8" t="str">
            <v>březen</v>
          </cell>
          <cell r="C8">
            <v>38743958</v>
          </cell>
          <cell r="D8">
            <v>6378563</v>
          </cell>
          <cell r="E8">
            <v>5358440</v>
          </cell>
          <cell r="F8">
            <v>1381</v>
          </cell>
          <cell r="G8">
            <v>50482342</v>
          </cell>
        </row>
        <row r="9">
          <cell r="A9" t="str">
            <v>duben</v>
          </cell>
          <cell r="C9">
            <v>51515777</v>
          </cell>
          <cell r="D9">
            <v>8491856</v>
          </cell>
          <cell r="E9">
            <v>7125688</v>
          </cell>
          <cell r="F9">
            <v>1540</v>
          </cell>
          <cell r="G9">
            <v>67134861</v>
          </cell>
        </row>
        <row r="10">
          <cell r="A10" t="str">
            <v>květen</v>
          </cell>
          <cell r="C10">
            <v>64637778</v>
          </cell>
          <cell r="D10">
            <v>10661309</v>
          </cell>
          <cell r="E10">
            <v>8941266</v>
          </cell>
          <cell r="F10">
            <v>1753</v>
          </cell>
          <cell r="G10">
            <v>84242106</v>
          </cell>
        </row>
        <row r="11">
          <cell r="A11" t="str">
            <v>červen</v>
          </cell>
          <cell r="C11">
            <v>79275408</v>
          </cell>
          <cell r="D11">
            <v>12793958</v>
          </cell>
          <cell r="E11">
            <v>10966814</v>
          </cell>
          <cell r="F11">
            <v>2181</v>
          </cell>
          <cell r="G11">
            <v>103038361</v>
          </cell>
        </row>
        <row r="12">
          <cell r="A12" t="str">
            <v>červenec</v>
          </cell>
          <cell r="C12">
            <v>93076971</v>
          </cell>
          <cell r="D12">
            <v>15356937</v>
          </cell>
          <cell r="E12">
            <v>12885065</v>
          </cell>
          <cell r="F12">
            <v>2162</v>
          </cell>
          <cell r="G12">
            <v>121321135</v>
          </cell>
        </row>
        <row r="13">
          <cell r="A13" t="str">
            <v>srpen</v>
          </cell>
          <cell r="C13">
            <v>106907141</v>
          </cell>
          <cell r="D13">
            <v>17612603</v>
          </cell>
          <cell r="E13">
            <v>14790655</v>
          </cell>
          <cell r="F13">
            <v>2293</v>
          </cell>
          <cell r="G13">
            <v>139312692</v>
          </cell>
        </row>
        <row r="14">
          <cell r="A14" t="str">
            <v>září</v>
          </cell>
          <cell r="C14">
            <v>120373800</v>
          </cell>
          <cell r="D14">
            <v>19829163</v>
          </cell>
          <cell r="E14">
            <v>16654152</v>
          </cell>
          <cell r="F14">
            <v>2467</v>
          </cell>
          <cell r="G14">
            <v>156859582</v>
          </cell>
        </row>
        <row r="15">
          <cell r="A15" t="str">
            <v>říjen</v>
          </cell>
          <cell r="C15">
            <v>134116194</v>
          </cell>
          <cell r="D15">
            <v>22092242</v>
          </cell>
          <cell r="E15">
            <v>18555865</v>
          </cell>
          <cell r="F15">
            <v>3174</v>
          </cell>
          <cell r="G15">
            <v>174767475</v>
          </cell>
        </row>
        <row r="16">
          <cell r="A16" t="str">
            <v>listopad</v>
          </cell>
          <cell r="C16">
            <v>148469529</v>
          </cell>
          <cell r="D16">
            <v>24457256</v>
          </cell>
          <cell r="E16">
            <v>20542010</v>
          </cell>
          <cell r="F16">
            <v>3574</v>
          </cell>
          <cell r="G16">
            <v>193472369</v>
          </cell>
        </row>
        <row r="17">
          <cell r="A17" t="str">
            <v>prosinec</v>
          </cell>
          <cell r="C17">
            <v>165600553</v>
          </cell>
          <cell r="D17">
            <v>27285499</v>
          </cell>
          <cell r="E17">
            <v>22912635</v>
          </cell>
          <cell r="F17">
            <v>3809</v>
          </cell>
          <cell r="G17">
            <v>215802496</v>
          </cell>
        </row>
        <row r="18">
          <cell r="A18">
            <v>2001</v>
          </cell>
        </row>
        <row r="19">
          <cell r="A19" t="str">
            <v>leden</v>
          </cell>
          <cell r="C19">
            <v>15888676</v>
          </cell>
          <cell r="D19">
            <v>2597310</v>
          </cell>
          <cell r="E19">
            <v>2186262</v>
          </cell>
          <cell r="F19">
            <v>565</v>
          </cell>
          <cell r="G19">
            <v>20672813</v>
          </cell>
        </row>
        <row r="20">
          <cell r="A20" t="str">
            <v>únor</v>
          </cell>
          <cell r="C20">
            <v>29377522</v>
          </cell>
          <cell r="D20">
            <v>4536436</v>
          </cell>
          <cell r="E20">
            <v>4052801</v>
          </cell>
          <cell r="F20">
            <v>874</v>
          </cell>
          <cell r="G20">
            <v>37967633</v>
          </cell>
        </row>
        <row r="21">
          <cell r="A21" t="str">
            <v>březen</v>
          </cell>
          <cell r="C21">
            <v>42634600</v>
          </cell>
          <cell r="D21">
            <v>7001097</v>
          </cell>
          <cell r="E21">
            <v>5886899</v>
          </cell>
          <cell r="F21">
            <v>1095</v>
          </cell>
          <cell r="G21">
            <v>55523691</v>
          </cell>
        </row>
        <row r="22">
          <cell r="A22" t="str">
            <v>duben</v>
          </cell>
          <cell r="C22">
            <v>56769888</v>
          </cell>
          <cell r="D22">
            <v>9328762</v>
          </cell>
          <cell r="E22">
            <v>7842884</v>
          </cell>
          <cell r="F22">
            <v>1206</v>
          </cell>
          <cell r="G22">
            <v>73942740</v>
          </cell>
        </row>
        <row r="23">
          <cell r="A23" t="str">
            <v>květen</v>
          </cell>
          <cell r="C23">
            <v>71047304</v>
          </cell>
          <cell r="D23">
            <v>11677629</v>
          </cell>
          <cell r="E23">
            <v>9818340</v>
          </cell>
          <cell r="F23">
            <v>1416</v>
          </cell>
          <cell r="G23">
            <v>92544689</v>
          </cell>
        </row>
        <row r="24">
          <cell r="A24" t="str">
            <v>červen</v>
          </cell>
          <cell r="C24">
            <v>87180929</v>
          </cell>
          <cell r="D24">
            <v>14338559</v>
          </cell>
          <cell r="E24">
            <v>12050884</v>
          </cell>
          <cell r="F24">
            <v>1763</v>
          </cell>
          <cell r="G24">
            <v>113572135</v>
          </cell>
        </row>
        <row r="25">
          <cell r="A25" t="str">
            <v>červenec</v>
          </cell>
          <cell r="C25">
            <v>102198000</v>
          </cell>
          <cell r="D25">
            <v>16661716</v>
          </cell>
          <cell r="E25">
            <v>14129035</v>
          </cell>
          <cell r="F25">
            <v>1944</v>
          </cell>
          <cell r="G25">
            <v>132990695</v>
          </cell>
        </row>
        <row r="26">
          <cell r="A26" t="str">
            <v>srpen</v>
          </cell>
          <cell r="C26">
            <v>117425953</v>
          </cell>
          <cell r="D26">
            <v>19298075</v>
          </cell>
          <cell r="E26">
            <v>16236239</v>
          </cell>
          <cell r="F26">
            <v>2119</v>
          </cell>
          <cell r="G26">
            <v>152962386</v>
          </cell>
        </row>
        <row r="27">
          <cell r="A27" t="str">
            <v>září</v>
          </cell>
          <cell r="C27">
            <v>131893865</v>
          </cell>
          <cell r="D27">
            <v>21507482</v>
          </cell>
          <cell r="E27">
            <v>18237908</v>
          </cell>
          <cell r="F27">
            <v>2384</v>
          </cell>
          <cell r="G27">
            <v>171641639</v>
          </cell>
        </row>
        <row r="28">
          <cell r="A28" t="str">
            <v>říjen</v>
          </cell>
          <cell r="C28">
            <v>146688027</v>
          </cell>
          <cell r="D28">
            <v>24122535</v>
          </cell>
          <cell r="E28">
            <v>20284646</v>
          </cell>
          <cell r="F28">
            <v>2595</v>
          </cell>
          <cell r="G28">
            <v>191097803</v>
          </cell>
        </row>
        <row r="29">
          <cell r="A29" t="str">
            <v>listopad</v>
          </cell>
          <cell r="C29">
            <v>162180111</v>
          </cell>
          <cell r="D29">
            <v>26675460</v>
          </cell>
          <cell r="E29">
            <v>22428187</v>
          </cell>
          <cell r="F29">
            <v>3039</v>
          </cell>
          <cell r="G29">
            <v>211286797</v>
          </cell>
        </row>
        <row r="30">
          <cell r="A30" t="str">
            <v>prosinec</v>
          </cell>
          <cell r="C30">
            <v>180387177</v>
          </cell>
          <cell r="D30">
            <v>29653078</v>
          </cell>
          <cell r="E30">
            <v>24947550</v>
          </cell>
          <cell r="F30">
            <v>3436</v>
          </cell>
          <cell r="G30">
            <v>234991241</v>
          </cell>
        </row>
        <row r="31">
          <cell r="A31">
            <v>2002</v>
          </cell>
        </row>
        <row r="32">
          <cell r="A32" t="str">
            <v>leden</v>
          </cell>
          <cell r="G32">
            <v>0</v>
          </cell>
        </row>
        <row r="33">
          <cell r="A33" t="str">
            <v>únor</v>
          </cell>
          <cell r="C33">
            <v>30952436</v>
          </cell>
          <cell r="D33">
            <v>5138951</v>
          </cell>
          <cell r="E33">
            <v>4273599</v>
          </cell>
          <cell r="F33">
            <v>1394</v>
          </cell>
          <cell r="G33">
            <v>40366380</v>
          </cell>
        </row>
        <row r="34">
          <cell r="A34" t="str">
            <v>březen</v>
          </cell>
          <cell r="C34">
            <v>45572056</v>
          </cell>
          <cell r="D34">
            <v>7504840</v>
          </cell>
          <cell r="E34">
            <v>6296477</v>
          </cell>
          <cell r="F34">
            <v>2280</v>
          </cell>
          <cell r="G34">
            <v>59375653</v>
          </cell>
        </row>
        <row r="35">
          <cell r="A35" t="str">
            <v>duben</v>
          </cell>
          <cell r="C35">
            <v>60623313</v>
          </cell>
          <cell r="D35">
            <v>9912799</v>
          </cell>
          <cell r="E35">
            <v>8379043</v>
          </cell>
          <cell r="F35">
            <v>2613</v>
          </cell>
          <cell r="G35">
            <v>78917768</v>
          </cell>
        </row>
        <row r="36">
          <cell r="A36" t="str">
            <v>květen</v>
          </cell>
          <cell r="C36">
            <v>76525430</v>
          </cell>
          <cell r="D36">
            <v>12552743</v>
          </cell>
          <cell r="E36">
            <v>10579324</v>
          </cell>
          <cell r="F36">
            <v>3041</v>
          </cell>
          <cell r="G36">
            <v>99660538</v>
          </cell>
        </row>
        <row r="37">
          <cell r="A37" t="str">
            <v>červen</v>
          </cell>
          <cell r="C37">
            <v>93555021</v>
          </cell>
          <cell r="D37">
            <v>15291094</v>
          </cell>
          <cell r="E37">
            <v>12935868</v>
          </cell>
          <cell r="F37">
            <v>6082</v>
          </cell>
          <cell r="G37">
            <v>121788065</v>
          </cell>
        </row>
        <row r="38">
          <cell r="A38" t="str">
            <v>červenec</v>
          </cell>
          <cell r="C38">
            <v>109763436</v>
          </cell>
          <cell r="D38">
            <v>17956131</v>
          </cell>
          <cell r="E38">
            <v>15178733</v>
          </cell>
          <cell r="F38">
            <v>6276</v>
          </cell>
          <cell r="G38">
            <v>142904576</v>
          </cell>
        </row>
        <row r="39">
          <cell r="A39" t="str">
            <v>srpen</v>
          </cell>
          <cell r="C39">
            <v>125722087</v>
          </cell>
          <cell r="D39">
            <v>20556491</v>
          </cell>
          <cell r="E39">
            <v>17387122</v>
          </cell>
          <cell r="F39">
            <v>7294</v>
          </cell>
          <cell r="G39">
            <v>163672994</v>
          </cell>
        </row>
        <row r="40">
          <cell r="A40" t="str">
            <v>září</v>
          </cell>
          <cell r="C40">
            <v>140988207</v>
          </cell>
          <cell r="D40">
            <v>23134827</v>
          </cell>
          <cell r="E40">
            <v>19499671</v>
          </cell>
          <cell r="F40">
            <v>5420</v>
          </cell>
          <cell r="G40">
            <v>183628125</v>
          </cell>
        </row>
        <row r="41">
          <cell r="A41" t="str">
            <v>říjen</v>
          </cell>
          <cell r="C41">
            <v>156522857</v>
          </cell>
          <cell r="D41">
            <v>25701910</v>
          </cell>
          <cell r="E41">
            <v>21649154</v>
          </cell>
          <cell r="F41">
            <v>5643</v>
          </cell>
          <cell r="G41">
            <v>203879564</v>
          </cell>
        </row>
        <row r="42">
          <cell r="A42" t="str">
            <v>listopad</v>
          </cell>
          <cell r="C42">
            <v>172732715</v>
          </cell>
          <cell r="D42">
            <v>28358966</v>
          </cell>
          <cell r="E42">
            <v>23892131</v>
          </cell>
          <cell r="F42">
            <v>6166</v>
          </cell>
          <cell r="G42">
            <v>224989978</v>
          </cell>
        </row>
        <row r="43">
          <cell r="A43" t="str">
            <v>prosinec</v>
          </cell>
          <cell r="C43">
            <v>193400000</v>
          </cell>
          <cell r="D43">
            <v>31800000</v>
          </cell>
          <cell r="E43">
            <v>26800000</v>
          </cell>
          <cell r="F43">
            <v>7180.8558999999996</v>
          </cell>
          <cell r="G43">
            <v>252000000</v>
          </cell>
        </row>
        <row r="44">
          <cell r="A44">
            <v>2003</v>
          </cell>
        </row>
        <row r="45">
          <cell r="A45" t="str">
            <v>Zdroj: Bilance dávkových příjmů ČSSZ - platby</v>
          </cell>
          <cell r="C45">
            <v>17434756.330759998</v>
          </cell>
          <cell r="D45">
            <v>2863969.0959100001</v>
          </cell>
          <cell r="E45">
            <v>2403851.14965</v>
          </cell>
          <cell r="F45">
            <v>474.07443000000001</v>
          </cell>
          <cell r="G45">
            <v>22703050.65075</v>
          </cell>
        </row>
        <row r="46">
          <cell r="A46" t="str">
            <v>únor</v>
          </cell>
          <cell r="C46">
            <v>32720533.761539999</v>
          </cell>
          <cell r="D46">
            <v>5383973.4282099996</v>
          </cell>
          <cell r="E46">
            <v>4518884.06439</v>
          </cell>
          <cell r="F46">
            <v>1260.3406299999999</v>
          </cell>
          <cell r="G46">
            <v>42624651.594770007</v>
          </cell>
        </row>
        <row r="47">
          <cell r="A47" t="str">
            <v>prosinec</v>
          </cell>
          <cell r="C47" t="str">
            <v>údaje od Škorpíka 24/9/02</v>
          </cell>
          <cell r="D47">
            <v>7914587.5888999999</v>
          </cell>
          <cell r="E47">
            <v>6658653.0910999998</v>
          </cell>
          <cell r="F47">
            <v>2162.98632</v>
          </cell>
          <cell r="G47">
            <v>62760091.958019994</v>
          </cell>
        </row>
        <row r="48">
          <cell r="A48" t="str">
            <v>duben</v>
          </cell>
          <cell r="C48">
            <v>63769065.29434</v>
          </cell>
          <cell r="D48">
            <v>10481035.968730001</v>
          </cell>
          <cell r="E48">
            <v>8814947.6454099994</v>
          </cell>
          <cell r="F48">
            <v>2794.0381299999999</v>
          </cell>
          <cell r="G48">
            <v>83067842.946610004</v>
          </cell>
        </row>
        <row r="49">
          <cell r="A49" t="str">
            <v>květen</v>
          </cell>
          <cell r="C49">
            <v>80000258.406770006</v>
          </cell>
          <cell r="D49">
            <v>13084664.19417</v>
          </cell>
          <cell r="E49">
            <v>11060836.142279999</v>
          </cell>
          <cell r="F49">
            <v>3766.0989199999999</v>
          </cell>
          <cell r="G49">
            <v>104149524.84214</v>
          </cell>
        </row>
        <row r="50">
          <cell r="A50" t="str">
            <v>červen</v>
          </cell>
          <cell r="C50">
            <v>98019705.379460007</v>
          </cell>
          <cell r="D50">
            <v>16095153.169500001</v>
          </cell>
          <cell r="E50">
            <v>13554171.12817</v>
          </cell>
          <cell r="F50">
            <v>4304.42155</v>
          </cell>
          <cell r="G50">
            <v>127673334.09868</v>
          </cell>
        </row>
        <row r="51">
          <cell r="A51" t="str">
            <v>červenec</v>
          </cell>
          <cell r="C51">
            <v>115179246.57408001</v>
          </cell>
          <cell r="D51">
            <v>18916959.162560001</v>
          </cell>
          <cell r="E51">
            <v>15928328.95716</v>
          </cell>
          <cell r="F51">
            <v>4948.3158100000001</v>
          </cell>
          <cell r="G51">
            <v>150029483.00961</v>
          </cell>
        </row>
        <row r="52">
          <cell r="A52" t="str">
            <v>srpen</v>
          </cell>
          <cell r="C52">
            <v>132124959.59344999</v>
          </cell>
          <cell r="D52">
            <v>21699859.270160001</v>
          </cell>
          <cell r="E52">
            <v>18273188.983180001</v>
          </cell>
          <cell r="F52">
            <v>5322.5645699999995</v>
          </cell>
          <cell r="G52">
            <v>172103330.41136003</v>
          </cell>
        </row>
        <row r="53">
          <cell r="A53" t="str">
            <v>září</v>
          </cell>
          <cell r="C53">
            <v>148454437.65336001</v>
          </cell>
          <cell r="D53">
            <v>24377849.650929999</v>
          </cell>
          <cell r="E53">
            <v>20532586.988650002</v>
          </cell>
          <cell r="F53">
            <v>5854.0596500000001</v>
          </cell>
          <cell r="G53">
            <v>193370728.35258999</v>
          </cell>
        </row>
        <row r="54">
          <cell r="A54" t="str">
            <v>říjen</v>
          </cell>
          <cell r="C54">
            <v>165173778.68435001</v>
          </cell>
          <cell r="D54">
            <v>27118994.899799999</v>
          </cell>
          <cell r="E54">
            <v>22846003.76004</v>
          </cell>
          <cell r="F54">
            <v>6638.7887899999996</v>
          </cell>
          <cell r="G54">
            <v>215145416.13297999</v>
          </cell>
        </row>
        <row r="55">
          <cell r="A55" t="str">
            <v>listopad</v>
          </cell>
          <cell r="C55">
            <v>182173690.53692999</v>
          </cell>
          <cell r="D55">
            <v>29906276.999979999</v>
          </cell>
          <cell r="E55">
            <v>25198134.943229999</v>
          </cell>
          <cell r="F55">
            <v>6974.6874600000001</v>
          </cell>
          <cell r="G55">
            <v>237285077.16760001</v>
          </cell>
        </row>
        <row r="56">
          <cell r="A56" t="str">
            <v>prosinec</v>
          </cell>
          <cell r="C56">
            <v>202973123.37077001</v>
          </cell>
          <cell r="D56">
            <v>33316165.274220001</v>
          </cell>
          <cell r="E56">
            <v>28075779.51354</v>
          </cell>
          <cell r="F56">
            <v>7956.7389499999999</v>
          </cell>
          <cell r="G56">
            <v>264373024.89748001</v>
          </cell>
        </row>
        <row r="57">
          <cell r="A57">
            <v>2004</v>
          </cell>
        </row>
        <row r="58">
          <cell r="A58" t="str">
            <v>Zdroj: Bilance dávkových příjmů ČSSZ - platby</v>
          </cell>
          <cell r="C58">
            <v>19948648.18347</v>
          </cell>
          <cell r="D58">
            <v>3044764.4036400001</v>
          </cell>
          <cell r="E58">
            <v>1135189.0684700001</v>
          </cell>
          <cell r="F58">
            <v>379.89926000000003</v>
          </cell>
          <cell r="G58">
            <v>24128981.554839998</v>
          </cell>
        </row>
        <row r="59">
          <cell r="A59" t="str">
            <v>únor</v>
          </cell>
          <cell r="C59">
            <v>1.0553317190757385</v>
          </cell>
          <cell r="D59">
            <v>1.0555554254656059</v>
          </cell>
          <cell r="E59">
            <v>1.0553310038993882</v>
          </cell>
          <cell r="F59">
            <v>1.1080488260459314</v>
          </cell>
          <cell r="G59">
            <v>1.0553613404796709</v>
          </cell>
        </row>
        <row r="60">
          <cell r="A60" t="str">
            <v>Schválený rozpočet 2003</v>
          </cell>
          <cell r="C60">
            <v>56266418.631109998</v>
          </cell>
          <cell r="D60">
            <v>8567857.4682599995</v>
          </cell>
          <cell r="E60">
            <v>3209074.1489300001</v>
          </cell>
          <cell r="F60">
            <v>2255.6528699999999</v>
          </cell>
          <cell r="G60">
            <v>68045605.90117</v>
          </cell>
        </row>
        <row r="61">
          <cell r="A61" t="str">
            <v>duben</v>
          </cell>
          <cell r="C61">
            <v>205192318</v>
          </cell>
          <cell r="D61">
            <v>11448782.936969999</v>
          </cell>
          <cell r="E61">
            <v>4287907.1630300004</v>
          </cell>
          <cell r="F61">
            <v>2780.21893</v>
          </cell>
          <cell r="G61">
            <v>266645664</v>
          </cell>
        </row>
        <row r="62">
          <cell r="A62" t="str">
            <v>květen</v>
          </cell>
          <cell r="C62">
            <v>93970194.829089999</v>
          </cell>
          <cell r="D62">
            <v>14293006.913960001</v>
          </cell>
          <cell r="E62">
            <v>5362085.8160399999</v>
          </cell>
          <cell r="F62">
            <v>3667.4138200000002</v>
          </cell>
          <cell r="G62">
            <v>0</v>
          </cell>
        </row>
        <row r="63">
          <cell r="A63" t="str">
            <v>červen</v>
          </cell>
          <cell r="C63">
            <v>113860037.63854</v>
          </cell>
          <cell r="D63">
            <v>17267749.947870001</v>
          </cell>
          <cell r="E63">
            <v>6497887.6871600002</v>
          </cell>
          <cell r="F63">
            <v>4381.2061700000004</v>
          </cell>
          <cell r="G63">
            <v>0</v>
          </cell>
        </row>
        <row r="64">
          <cell r="A64" t="str">
            <v>červenec</v>
          </cell>
          <cell r="C64">
            <v>133632244.68700001</v>
          </cell>
          <cell r="D64">
            <v>20282875.683839999</v>
          </cell>
          <cell r="E64">
            <v>7627063.2097800002</v>
          </cell>
          <cell r="F64">
            <v>4999.9199600000002</v>
          </cell>
          <cell r="G64">
            <v>0</v>
          </cell>
        </row>
        <row r="65">
          <cell r="A65" t="str">
            <v>srpen</v>
          </cell>
          <cell r="C65">
            <v>153373617.99983001</v>
          </cell>
          <cell r="D65">
            <v>23261934.364500001</v>
          </cell>
          <cell r="E65">
            <v>8754450.5435499996</v>
          </cell>
          <cell r="F65">
            <v>5608.6685900000002</v>
          </cell>
          <cell r="G65">
            <v>0</v>
          </cell>
        </row>
        <row r="66">
          <cell r="A66" t="str">
            <v>září</v>
          </cell>
          <cell r="G66">
            <v>0</v>
          </cell>
        </row>
        <row r="67">
          <cell r="A67" t="str">
            <v>říjen</v>
          </cell>
          <cell r="G67">
            <v>0</v>
          </cell>
        </row>
        <row r="68">
          <cell r="A68" t="str">
            <v>listopad</v>
          </cell>
          <cell r="G68">
            <v>0</v>
          </cell>
        </row>
        <row r="69">
          <cell r="A69" t="str">
            <v>prosinec</v>
          </cell>
          <cell r="C69">
            <v>234377200</v>
          </cell>
          <cell r="G69">
            <v>282424278</v>
          </cell>
        </row>
        <row r="71">
          <cell r="A71" t="str">
            <v>Zdroj: Bilance dávkových příjmů ČSSZ - platby</v>
          </cell>
        </row>
        <row r="72">
          <cell r="C72">
            <v>1.0553317190757385</v>
          </cell>
          <cell r="D72">
            <v>1.0555554254656059</v>
          </cell>
          <cell r="E72">
            <v>1.0553310038993882</v>
          </cell>
          <cell r="F72">
            <v>1.1080488260459314</v>
          </cell>
          <cell r="G72">
            <v>1.0553613404796709</v>
          </cell>
        </row>
        <row r="73">
          <cell r="A73" t="str">
            <v>Schválený rozpočet 2003</v>
          </cell>
        </row>
        <row r="74">
          <cell r="C74">
            <v>205192318</v>
          </cell>
          <cell r="G74">
            <v>266645664</v>
          </cell>
        </row>
        <row r="76">
          <cell r="A76" t="str">
            <v>Schválený rozpočet 2004</v>
          </cell>
        </row>
        <row r="77">
          <cell r="C77">
            <v>234377165</v>
          </cell>
          <cell r="G77">
            <v>282732601</v>
          </cell>
        </row>
      </sheetData>
      <sheetData sheetId="3"/>
      <sheetData sheetId="4">
        <row r="2">
          <cell r="A2" t="str">
            <v>Bilance dávkových výdajů od počátku roku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bezmoc.</v>
          </cell>
          <cell r="F4" t="str">
            <v>přip+Slov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13842979</v>
          </cell>
          <cell r="D6">
            <v>2259808</v>
          </cell>
          <cell r="E6">
            <v>92640</v>
          </cell>
          <cell r="F6">
            <v>264</v>
          </cell>
          <cell r="G6">
            <v>16195691</v>
          </cell>
        </row>
        <row r="7">
          <cell r="A7" t="str">
            <v>únor</v>
          </cell>
          <cell r="C7">
            <v>28851853</v>
          </cell>
          <cell r="D7">
            <v>5422307</v>
          </cell>
          <cell r="E7">
            <v>205646</v>
          </cell>
          <cell r="F7">
            <v>603</v>
          </cell>
          <cell r="G7">
            <v>34480409</v>
          </cell>
        </row>
        <row r="8">
          <cell r="A8" t="str">
            <v>březen</v>
          </cell>
          <cell r="C8">
            <v>45082063</v>
          </cell>
          <cell r="D8">
            <v>8313983</v>
          </cell>
          <cell r="E8">
            <v>318093</v>
          </cell>
          <cell r="F8">
            <v>896</v>
          </cell>
          <cell r="G8">
            <v>53715035</v>
          </cell>
        </row>
        <row r="9">
          <cell r="A9" t="str">
            <v>duben</v>
          </cell>
          <cell r="C9">
            <v>60103453</v>
          </cell>
          <cell r="D9">
            <v>10705107</v>
          </cell>
          <cell r="E9">
            <v>447237</v>
          </cell>
          <cell r="F9">
            <v>1220</v>
          </cell>
          <cell r="G9">
            <v>71257017</v>
          </cell>
        </row>
        <row r="10">
          <cell r="A10" t="str">
            <v>květen</v>
          </cell>
          <cell r="C10">
            <v>74007965</v>
          </cell>
          <cell r="D10">
            <v>12857637</v>
          </cell>
          <cell r="E10">
            <v>568317</v>
          </cell>
          <cell r="F10">
            <v>1523</v>
          </cell>
          <cell r="G10">
            <v>87435442</v>
          </cell>
        </row>
        <row r="11">
          <cell r="A11" t="str">
            <v>červen</v>
          </cell>
          <cell r="C11">
            <v>91366123</v>
          </cell>
          <cell r="D11">
            <v>14870164</v>
          </cell>
          <cell r="E11">
            <v>690087</v>
          </cell>
          <cell r="F11">
            <v>1843</v>
          </cell>
          <cell r="G11">
            <v>106928217</v>
          </cell>
        </row>
        <row r="12">
          <cell r="A12" t="str">
            <v>červenec</v>
          </cell>
          <cell r="C12">
            <v>103960561</v>
          </cell>
          <cell r="D12">
            <v>16787617</v>
          </cell>
          <cell r="E12">
            <v>811812</v>
          </cell>
          <cell r="F12">
            <v>2162</v>
          </cell>
          <cell r="G12">
            <v>121562152</v>
          </cell>
        </row>
        <row r="13">
          <cell r="A13" t="str">
            <v>srpen</v>
          </cell>
          <cell r="C13">
            <v>119024861</v>
          </cell>
          <cell r="D13">
            <v>18676447</v>
          </cell>
          <cell r="E13">
            <v>932556</v>
          </cell>
          <cell r="F13">
            <v>2497</v>
          </cell>
          <cell r="G13">
            <v>138636361</v>
          </cell>
        </row>
        <row r="14">
          <cell r="A14" t="str">
            <v>září</v>
          </cell>
          <cell r="C14">
            <v>134240679</v>
          </cell>
          <cell r="D14">
            <v>20565931</v>
          </cell>
          <cell r="E14">
            <v>1053961</v>
          </cell>
          <cell r="F14">
            <v>301208</v>
          </cell>
          <cell r="G14">
            <v>156161779</v>
          </cell>
        </row>
        <row r="15">
          <cell r="A15" t="str">
            <v>říjen</v>
          </cell>
          <cell r="C15">
            <v>149439878</v>
          </cell>
          <cell r="D15">
            <v>22592767</v>
          </cell>
          <cell r="E15">
            <v>1178250</v>
          </cell>
          <cell r="F15">
            <v>308770</v>
          </cell>
          <cell r="G15">
            <v>173519665</v>
          </cell>
        </row>
        <row r="16">
          <cell r="A16" t="str">
            <v>listopad</v>
          </cell>
          <cell r="C16">
            <v>164863069</v>
          </cell>
          <cell r="D16">
            <v>24913231</v>
          </cell>
          <cell r="E16">
            <v>1291234</v>
          </cell>
          <cell r="F16">
            <v>314679</v>
          </cell>
          <cell r="G16">
            <v>191382213</v>
          </cell>
        </row>
        <row r="17">
          <cell r="A17" t="str">
            <v>prosinec</v>
          </cell>
          <cell r="C17">
            <v>182191261</v>
          </cell>
          <cell r="D17">
            <v>27205515</v>
          </cell>
          <cell r="E17">
            <v>1421643</v>
          </cell>
          <cell r="F17">
            <v>320400</v>
          </cell>
          <cell r="G17">
            <v>211138819</v>
          </cell>
        </row>
        <row r="18">
          <cell r="A18">
            <v>2001</v>
          </cell>
        </row>
        <row r="19">
          <cell r="A19" t="str">
            <v>leden</v>
          </cell>
          <cell r="C19">
            <v>14754868</v>
          </cell>
          <cell r="D19">
            <v>2372273</v>
          </cell>
          <cell r="E19">
            <v>98912</v>
          </cell>
          <cell r="F19">
            <v>7149</v>
          </cell>
          <cell r="G19">
            <v>17233202</v>
          </cell>
        </row>
        <row r="20">
          <cell r="A20" t="str">
            <v>únor</v>
          </cell>
          <cell r="C20">
            <v>29526395</v>
          </cell>
          <cell r="D20">
            <v>5179056</v>
          </cell>
          <cell r="E20">
            <v>225691</v>
          </cell>
          <cell r="F20">
            <v>14684</v>
          </cell>
          <cell r="G20">
            <v>34945826</v>
          </cell>
        </row>
        <row r="21">
          <cell r="A21" t="str">
            <v>březen</v>
          </cell>
          <cell r="C21">
            <v>47280976</v>
          </cell>
          <cell r="D21">
            <v>8213639</v>
          </cell>
          <cell r="E21">
            <v>353275</v>
          </cell>
          <cell r="F21">
            <v>20489</v>
          </cell>
          <cell r="G21">
            <v>55868379</v>
          </cell>
        </row>
        <row r="22">
          <cell r="A22" t="str">
            <v>duben</v>
          </cell>
          <cell r="C22">
            <v>64793718</v>
          </cell>
          <cell r="D22">
            <v>11144935</v>
          </cell>
          <cell r="E22">
            <v>479613</v>
          </cell>
          <cell r="F22">
            <v>25476</v>
          </cell>
          <cell r="G22">
            <v>76443742</v>
          </cell>
        </row>
        <row r="23">
          <cell r="A23" t="str">
            <v>květen</v>
          </cell>
          <cell r="C23">
            <v>79746753</v>
          </cell>
          <cell r="D23">
            <v>13670090</v>
          </cell>
          <cell r="E23">
            <v>605195</v>
          </cell>
          <cell r="F23">
            <v>30608</v>
          </cell>
          <cell r="G23">
            <v>94052646</v>
          </cell>
        </row>
        <row r="24">
          <cell r="A24" t="str">
            <v>červen</v>
          </cell>
          <cell r="C24">
            <v>98482453</v>
          </cell>
          <cell r="D24">
            <v>15956928</v>
          </cell>
          <cell r="E24">
            <v>733163</v>
          </cell>
          <cell r="F24">
            <v>35719</v>
          </cell>
          <cell r="G24">
            <v>115208263</v>
          </cell>
        </row>
        <row r="25">
          <cell r="A25" t="str">
            <v>červenec</v>
          </cell>
          <cell r="C25">
            <v>112108929</v>
          </cell>
          <cell r="D25">
            <v>18122122</v>
          </cell>
          <cell r="E25">
            <v>858316</v>
          </cell>
          <cell r="F25">
            <v>40564</v>
          </cell>
          <cell r="G25">
            <v>131129931</v>
          </cell>
        </row>
        <row r="26">
          <cell r="A26" t="str">
            <v>srpen</v>
          </cell>
          <cell r="C26">
            <v>129540278</v>
          </cell>
          <cell r="D26">
            <v>20144059</v>
          </cell>
          <cell r="E26">
            <v>981199</v>
          </cell>
          <cell r="F26">
            <v>44678</v>
          </cell>
          <cell r="G26">
            <v>150710214</v>
          </cell>
        </row>
        <row r="27">
          <cell r="A27" t="str">
            <v>září</v>
          </cell>
          <cell r="C27">
            <v>144578170</v>
          </cell>
          <cell r="D27">
            <v>22175304</v>
          </cell>
          <cell r="E27">
            <v>1108525</v>
          </cell>
          <cell r="F27">
            <v>2907</v>
          </cell>
          <cell r="G27">
            <v>167864906</v>
          </cell>
        </row>
        <row r="28">
          <cell r="A28" t="str">
            <v>říjen</v>
          </cell>
          <cell r="C28">
            <v>160913231</v>
          </cell>
          <cell r="D28">
            <v>24438333</v>
          </cell>
          <cell r="E28">
            <v>1246130</v>
          </cell>
          <cell r="F28">
            <v>3326</v>
          </cell>
          <cell r="G28">
            <v>186601020</v>
          </cell>
        </row>
        <row r="29">
          <cell r="A29" t="str">
            <v>listopad</v>
          </cell>
          <cell r="C29">
            <v>178860412</v>
          </cell>
          <cell r="D29">
            <v>27068516</v>
          </cell>
          <cell r="E29">
            <v>1377167</v>
          </cell>
          <cell r="F29">
            <v>3698</v>
          </cell>
          <cell r="G29">
            <v>207309793</v>
          </cell>
        </row>
        <row r="30">
          <cell r="A30" t="str">
            <v>prosinec</v>
          </cell>
          <cell r="C30">
            <v>196113711</v>
          </cell>
          <cell r="D30">
            <v>29585541</v>
          </cell>
          <cell r="E30">
            <v>1512333</v>
          </cell>
          <cell r="F30">
            <v>4022</v>
          </cell>
          <cell r="G30">
            <v>227215607</v>
          </cell>
        </row>
        <row r="31">
          <cell r="A31">
            <v>2002</v>
          </cell>
        </row>
        <row r="32">
          <cell r="A32" t="str">
            <v>leden</v>
          </cell>
          <cell r="D32">
            <v>2815789</v>
          </cell>
          <cell r="G32">
            <v>2815789</v>
          </cell>
        </row>
        <row r="33">
          <cell r="A33" t="str">
            <v>únor</v>
          </cell>
          <cell r="C33">
            <v>33820096</v>
          </cell>
          <cell r="D33">
            <v>5949939</v>
          </cell>
          <cell r="E33">
            <v>242229</v>
          </cell>
          <cell r="F33">
            <v>684</v>
          </cell>
          <cell r="G33">
            <v>40012948</v>
          </cell>
        </row>
        <row r="34">
          <cell r="A34" t="str">
            <v>březen</v>
          </cell>
          <cell r="C34">
            <v>52617234</v>
          </cell>
          <cell r="D34">
            <v>9001589</v>
          </cell>
          <cell r="E34">
            <v>381985</v>
          </cell>
          <cell r="F34">
            <v>1056</v>
          </cell>
          <cell r="G34">
            <v>62001864</v>
          </cell>
        </row>
        <row r="35">
          <cell r="A35" t="str">
            <v>duben</v>
          </cell>
          <cell r="C35">
            <v>70207864</v>
          </cell>
          <cell r="D35">
            <v>12017314</v>
          </cell>
          <cell r="E35">
            <v>521576</v>
          </cell>
          <cell r="F35">
            <v>1416</v>
          </cell>
          <cell r="G35">
            <v>82748170</v>
          </cell>
        </row>
        <row r="36">
          <cell r="A36" t="str">
            <v>květen</v>
          </cell>
          <cell r="C36">
            <v>87694965</v>
          </cell>
          <cell r="D36">
            <v>14854957</v>
          </cell>
          <cell r="E36">
            <v>661536</v>
          </cell>
          <cell r="F36">
            <v>1777</v>
          </cell>
          <cell r="G36">
            <v>103213235</v>
          </cell>
        </row>
        <row r="37">
          <cell r="A37" t="str">
            <v>červen</v>
          </cell>
          <cell r="C37">
            <v>105213566</v>
          </cell>
          <cell r="D37">
            <v>17355456</v>
          </cell>
          <cell r="E37">
            <v>792475</v>
          </cell>
          <cell r="F37">
            <v>2143</v>
          </cell>
          <cell r="G37">
            <v>123363640</v>
          </cell>
        </row>
        <row r="38">
          <cell r="A38" t="str">
            <v>červenec</v>
          </cell>
          <cell r="C38">
            <v>121328268</v>
          </cell>
          <cell r="D38">
            <v>19778205</v>
          </cell>
          <cell r="E38">
            <v>931553</v>
          </cell>
          <cell r="F38">
            <v>2511</v>
          </cell>
          <cell r="G38">
            <v>142040537</v>
          </cell>
        </row>
        <row r="39">
          <cell r="A39" t="str">
            <v>srpen</v>
          </cell>
          <cell r="C39">
            <v>138837125</v>
          </cell>
          <cell r="D39">
            <v>22099297</v>
          </cell>
          <cell r="E39">
            <v>1067152</v>
          </cell>
          <cell r="F39">
            <v>2866</v>
          </cell>
          <cell r="G39">
            <v>162006440</v>
          </cell>
        </row>
        <row r="40">
          <cell r="A40" t="str">
            <v>září</v>
          </cell>
          <cell r="C40">
            <v>156330707</v>
          </cell>
          <cell r="D40">
            <v>24440596</v>
          </cell>
          <cell r="E40">
            <v>1203031</v>
          </cell>
          <cell r="F40">
            <v>3230</v>
          </cell>
          <cell r="G40">
            <v>181977564</v>
          </cell>
        </row>
        <row r="41">
          <cell r="A41" t="str">
            <v>říjen</v>
          </cell>
          <cell r="C41">
            <v>173980970</v>
          </cell>
          <cell r="D41">
            <v>26976745</v>
          </cell>
          <cell r="E41">
            <v>1344127</v>
          </cell>
          <cell r="F41">
            <v>3603</v>
          </cell>
          <cell r="G41">
            <v>202305445</v>
          </cell>
        </row>
        <row r="42">
          <cell r="A42" t="str">
            <v>listopad</v>
          </cell>
          <cell r="C42">
            <v>191634056</v>
          </cell>
          <cell r="D42">
            <v>29916077</v>
          </cell>
          <cell r="E42">
            <v>1483096</v>
          </cell>
          <cell r="F42">
            <v>3963</v>
          </cell>
          <cell r="G42">
            <v>223037192</v>
          </cell>
        </row>
        <row r="43">
          <cell r="A43" t="str">
            <v>prosinec</v>
          </cell>
          <cell r="C43">
            <v>208274949.23958999</v>
          </cell>
          <cell r="D43">
            <v>32609042.811330002</v>
          </cell>
          <cell r="E43">
            <v>1624239.7298600001</v>
          </cell>
          <cell r="F43">
            <v>4342.29</v>
          </cell>
          <cell r="G43">
            <v>0</v>
          </cell>
        </row>
        <row r="44">
          <cell r="A44">
            <v>2003</v>
          </cell>
        </row>
        <row r="45">
          <cell r="A45" t="str">
            <v xml:space="preserve">Zdroj: Bilance dávkových výdajů ČSSZ </v>
          </cell>
          <cell r="C45">
            <v>20307477.36854</v>
          </cell>
          <cell r="D45">
            <v>2923288.8510000003</v>
          </cell>
          <cell r="E45">
            <v>120367.94</v>
          </cell>
          <cell r="F45">
            <v>355.74599999999998</v>
          </cell>
          <cell r="G45">
            <v>23351489.905540001</v>
          </cell>
        </row>
        <row r="46">
          <cell r="A46" t="str">
            <v>únor</v>
          </cell>
          <cell r="C46">
            <v>38560553.615850002</v>
          </cell>
          <cell r="D46">
            <v>6094215.745000001</v>
          </cell>
          <cell r="E46">
            <v>262151.35200000001</v>
          </cell>
          <cell r="F46">
            <v>775.99199999999996</v>
          </cell>
          <cell r="G46">
            <v>44917696.704850003</v>
          </cell>
        </row>
        <row r="47">
          <cell r="A47" t="str">
            <v>březen</v>
          </cell>
          <cell r="C47">
            <v>55279887.829049997</v>
          </cell>
          <cell r="D47">
            <v>9637886.0950000025</v>
          </cell>
          <cell r="E47">
            <v>398706.2501</v>
          </cell>
          <cell r="F47">
            <v>1215.0819999999999</v>
          </cell>
          <cell r="G47">
            <v>65317695.256150007</v>
          </cell>
        </row>
        <row r="48">
          <cell r="A48" t="str">
            <v>duben</v>
          </cell>
          <cell r="C48">
            <v>75933977.550029993</v>
          </cell>
          <cell r="D48">
            <v>13425562.393999999</v>
          </cell>
          <cell r="E48">
            <v>536530.56969000003</v>
          </cell>
          <cell r="F48">
            <v>1684.5149999999999</v>
          </cell>
          <cell r="G48">
            <v>89897755.028719991</v>
          </cell>
        </row>
        <row r="49">
          <cell r="A49" t="str">
            <v>květen</v>
          </cell>
          <cell r="C49">
            <v>91347237.823699996</v>
          </cell>
          <cell r="D49">
            <v>16289592.305</v>
          </cell>
          <cell r="E49">
            <v>673592.88182000001</v>
          </cell>
          <cell r="F49">
            <v>2245.4789999999998</v>
          </cell>
          <cell r="G49">
            <v>108312668.48951998</v>
          </cell>
        </row>
        <row r="50">
          <cell r="A50" t="str">
            <v>červen</v>
          </cell>
          <cell r="C50">
            <v>109536780.84178001</v>
          </cell>
          <cell r="D50">
            <v>18843553.020999998</v>
          </cell>
          <cell r="E50">
            <v>813478.95515000005</v>
          </cell>
          <cell r="F50">
            <v>2695.9639999999999</v>
          </cell>
          <cell r="G50">
            <v>129196508.78193</v>
          </cell>
        </row>
        <row r="51">
          <cell r="A51" t="str">
            <v>červenec</v>
          </cell>
          <cell r="C51">
            <v>127688544.64147</v>
          </cell>
          <cell r="D51">
            <v>21305628.256999999</v>
          </cell>
          <cell r="E51">
            <v>949841.54616000003</v>
          </cell>
          <cell r="F51">
            <v>3229.866</v>
          </cell>
          <cell r="G51">
            <v>149947244.31062999</v>
          </cell>
        </row>
        <row r="52">
          <cell r="A52" t="str">
            <v>srpen</v>
          </cell>
          <cell r="C52">
            <v>145843817.07422</v>
          </cell>
          <cell r="D52">
            <v>23679430.763</v>
          </cell>
          <cell r="E52">
            <v>1086703.8229400001</v>
          </cell>
          <cell r="F52">
            <v>3671.4160000000002</v>
          </cell>
          <cell r="G52">
            <v>170613623.07616001</v>
          </cell>
        </row>
        <row r="53">
          <cell r="A53" t="str">
            <v>září</v>
          </cell>
          <cell r="C53">
            <v>164053230.63045001</v>
          </cell>
          <cell r="D53">
            <v>26068910.791999999</v>
          </cell>
          <cell r="E53">
            <v>1223177.72052</v>
          </cell>
          <cell r="F53">
            <v>4150.1779999999999</v>
          </cell>
          <cell r="G53">
            <v>191349469.32097</v>
          </cell>
        </row>
        <row r="54">
          <cell r="A54" t="str">
            <v>říjen</v>
          </cell>
          <cell r="C54">
            <v>183624553.98976001</v>
          </cell>
          <cell r="D54">
            <v>28622326.391999997</v>
          </cell>
          <cell r="E54">
            <v>1360251.26657</v>
          </cell>
          <cell r="F54">
            <v>4613.134</v>
          </cell>
          <cell r="G54">
            <v>213611744.78233001</v>
          </cell>
        </row>
        <row r="55">
          <cell r="A55" t="str">
            <v>listopad</v>
          </cell>
          <cell r="C55">
            <v>200739434.03347999</v>
          </cell>
          <cell r="D55">
            <v>31565178.503000002</v>
          </cell>
          <cell r="E55">
            <v>1499434.63109</v>
          </cell>
          <cell r="F55">
            <v>5078.6260000000002</v>
          </cell>
          <cell r="G55">
            <v>233809125.79356995</v>
          </cell>
        </row>
        <row r="56">
          <cell r="A56" t="str">
            <v>prosinec</v>
          </cell>
          <cell r="C56">
            <v>220323276.70396999</v>
          </cell>
          <cell r="D56">
            <v>34306557.634999998</v>
          </cell>
          <cell r="E56">
            <v>1641634.63109</v>
          </cell>
          <cell r="F56">
            <v>5590.6639999999998</v>
          </cell>
          <cell r="G56">
            <v>256277059.63405997</v>
          </cell>
        </row>
        <row r="57">
          <cell r="A57">
            <v>2004</v>
          </cell>
        </row>
        <row r="58">
          <cell r="A58" t="str">
            <v xml:space="preserve">Zdroj: Bilance dávkových výdajů ČSSZ </v>
          </cell>
          <cell r="C58">
            <v>17549462.870850001</v>
          </cell>
          <cell r="D58">
            <v>2965214.034</v>
          </cell>
          <cell r="E58">
            <v>107018.228</v>
          </cell>
          <cell r="F58">
            <v>459.69000000000005</v>
          </cell>
          <cell r="G58">
            <v>20622154.82285</v>
          </cell>
        </row>
        <row r="59">
          <cell r="A59" t="str">
            <v>únor</v>
          </cell>
          <cell r="C59">
            <v>36167169.703050002</v>
          </cell>
          <cell r="D59">
            <v>5741070.8969999999</v>
          </cell>
          <cell r="E59">
            <v>249131.16059000001</v>
          </cell>
          <cell r="F59">
            <v>917.40800000000002</v>
          </cell>
          <cell r="G59">
            <v>42158289.168640003</v>
          </cell>
        </row>
        <row r="60">
          <cell r="A60" t="str">
            <v>Schválený rozpočet 2003</v>
          </cell>
          <cell r="C60">
            <v>54942404.932520002</v>
          </cell>
          <cell r="D60">
            <v>8524202.1980000008</v>
          </cell>
          <cell r="E60">
            <v>390251.78021</v>
          </cell>
          <cell r="F60">
            <v>1281.0439999999999</v>
          </cell>
          <cell r="G60">
            <v>63858139.954730004</v>
          </cell>
        </row>
        <row r="61">
          <cell r="A61" t="str">
            <v>duben</v>
          </cell>
          <cell r="C61">
            <v>220050231</v>
          </cell>
          <cell r="D61">
            <v>34080300</v>
          </cell>
          <cell r="E61">
            <v>1844750</v>
          </cell>
          <cell r="F61">
            <v>4500</v>
          </cell>
          <cell r="G61">
            <v>255979781</v>
          </cell>
        </row>
        <row r="62">
          <cell r="A62" t="str">
            <v>Původní odhad MPSV</v>
          </cell>
          <cell r="C62">
            <v>92805923.086109996</v>
          </cell>
          <cell r="D62">
            <v>13589887.091</v>
          </cell>
          <cell r="E62">
            <v>679225.66792000004</v>
          </cell>
          <cell r="F62">
            <v>2158.7489999999998</v>
          </cell>
          <cell r="G62">
            <v>0</v>
          </cell>
        </row>
        <row r="63">
          <cell r="A63" t="str">
            <v>červen</v>
          </cell>
          <cell r="C63">
            <v>114221221.664</v>
          </cell>
          <cell r="D63">
            <v>16009328.642999999</v>
          </cell>
          <cell r="E63">
            <v>820678.81221</v>
          </cell>
          <cell r="F63">
            <v>2579.7889999999998</v>
          </cell>
          <cell r="G63">
            <v>0</v>
          </cell>
        </row>
        <row r="64">
          <cell r="A64" t="str">
            <v>červenec</v>
          </cell>
          <cell r="C64">
            <v>130545425.78230999</v>
          </cell>
          <cell r="D64">
            <v>18276885.274000004</v>
          </cell>
          <cell r="E64">
            <v>962122.70955000003</v>
          </cell>
          <cell r="F64">
            <v>2996.2510000000002</v>
          </cell>
          <cell r="G64">
            <v>0</v>
          </cell>
        </row>
        <row r="65">
          <cell r="A65" t="str">
            <v>srpen</v>
          </cell>
          <cell r="C65">
            <v>149420359.08047</v>
          </cell>
          <cell r="D65">
            <v>20393452.647999998</v>
          </cell>
          <cell r="E65">
            <v>1102472.5392</v>
          </cell>
          <cell r="F65">
            <v>3405.1990000000001</v>
          </cell>
          <cell r="G65">
            <v>0</v>
          </cell>
        </row>
        <row r="66">
          <cell r="A66" t="str">
            <v>září</v>
          </cell>
          <cell r="G66">
            <v>0</v>
          </cell>
        </row>
        <row r="67">
          <cell r="A67" t="str">
            <v>říjen</v>
          </cell>
          <cell r="G67">
            <v>0</v>
          </cell>
        </row>
        <row r="68">
          <cell r="A68" t="str">
            <v>listopad</v>
          </cell>
          <cell r="G68">
            <v>0</v>
          </cell>
        </row>
        <row r="69">
          <cell r="A69" t="str">
            <v>prosinec</v>
          </cell>
          <cell r="C69">
            <v>226813449</v>
          </cell>
          <cell r="D69">
            <v>31047238</v>
          </cell>
          <cell r="E69">
            <v>1844000</v>
          </cell>
          <cell r="F69">
            <v>6000</v>
          </cell>
          <cell r="G69">
            <v>259710687</v>
          </cell>
        </row>
        <row r="71">
          <cell r="A71" t="str">
            <v xml:space="preserve">Zdroj: Bilance dávkových výdajů ČSSZ </v>
          </cell>
        </row>
        <row r="73">
          <cell r="A73" t="str">
            <v>Schválený rozpočet 2003</v>
          </cell>
        </row>
        <row r="74">
          <cell r="C74">
            <v>220050231</v>
          </cell>
          <cell r="D74">
            <v>34080300</v>
          </cell>
          <cell r="E74">
            <v>1844750</v>
          </cell>
          <cell r="F74">
            <v>4500</v>
          </cell>
          <cell r="G74">
            <v>255979781</v>
          </cell>
        </row>
        <row r="75">
          <cell r="A75" t="str">
            <v>Původní odhad MPSV</v>
          </cell>
        </row>
        <row r="76">
          <cell r="G76">
            <v>2654958</v>
          </cell>
          <cell r="H76" t="str">
            <v>jednorázový příspěvek (červen 2004)</v>
          </cell>
        </row>
        <row r="77">
          <cell r="G77">
            <v>133708766.90821001</v>
          </cell>
          <cell r="H77" t="str">
            <v>celkem se zálohami poštám, cizině a pokladnou</v>
          </cell>
        </row>
        <row r="78">
          <cell r="G78">
            <v>2657864</v>
          </cell>
          <cell r="H78" t="str">
            <v>jednorázový příspěvek (červenec 2004)</v>
          </cell>
        </row>
        <row r="79">
          <cell r="G79">
            <v>152445294.01685998</v>
          </cell>
          <cell r="H79" t="str">
            <v>celkem se zálohami poštám, cizině a pokladnou</v>
          </cell>
        </row>
        <row r="80">
          <cell r="G80">
            <v>2674843</v>
          </cell>
          <cell r="H80" t="str">
            <v>jednorázový příspěvek (srpen 2004)</v>
          </cell>
        </row>
        <row r="81">
          <cell r="G81">
            <v>173594532.46667001</v>
          </cell>
          <cell r="H81" t="str">
            <v>celkem se zálohami poštám, cizině a pokladnou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obsah"/>
      <sheetName val="B_prij_r"/>
      <sheetName val="B_predp_r"/>
      <sheetName val="B_vyd_r"/>
      <sheetName val="B_prij_m"/>
      <sheetName val="B_predp_m"/>
      <sheetName val="B_vyd_m"/>
      <sheetName val="D_r"/>
      <sheetName val="D_m"/>
      <sheetName val="D_plneni"/>
      <sheetName val="N_r"/>
      <sheetName val="N_m"/>
      <sheetName val="N_plneni"/>
      <sheetName val="Pc_r"/>
      <sheetName val="Pc_m"/>
      <sheetName val="Pc_u"/>
      <sheetName val="PD_r"/>
      <sheetName val="PD_m"/>
      <sheetName val="PN_r"/>
      <sheetName val="PN_m"/>
      <sheetName val="Bezm"/>
      <sheetName val="Ost"/>
      <sheetName val="data_gA"/>
      <sheetName val="Bilance_plneni_A"/>
    </sheetNames>
    <definedNames>
      <definedName name="PRIJ_M" refersTo="='B_prij_m'!$A$1:$H$65536"/>
      <definedName name="VYDAJ_M" refersTo="='B_vyd_m'!$A$1:$H$65536"/>
    </definedNames>
    <sheetDataSet>
      <sheetData sheetId="0"/>
      <sheetData sheetId="1"/>
      <sheetData sheetId="2"/>
      <sheetData sheetId="3"/>
      <sheetData sheetId="4"/>
      <sheetData sheetId="5">
        <row r="2">
          <cell r="A2" t="str">
            <v>Dávkové příjmy v jednotlivých měsících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zaměst.</v>
          </cell>
          <cell r="F4" t="str">
            <v>ostatní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14306592</v>
          </cell>
          <cell r="D6">
            <v>2357022</v>
          </cell>
          <cell r="E6">
            <v>1977074</v>
          </cell>
          <cell r="F6">
            <v>828</v>
          </cell>
          <cell r="G6">
            <v>18641516</v>
          </cell>
        </row>
        <row r="7">
          <cell r="A7" t="str">
            <v>únor</v>
          </cell>
          <cell r="C7">
            <v>12161931</v>
          </cell>
          <cell r="D7">
            <v>1994083</v>
          </cell>
          <cell r="E7">
            <v>1682779</v>
          </cell>
          <cell r="F7">
            <v>335</v>
          </cell>
          <cell r="G7">
            <v>15839128</v>
          </cell>
        </row>
        <row r="8">
          <cell r="A8" t="str">
            <v>březen</v>
          </cell>
          <cell r="C8">
            <v>12275435</v>
          </cell>
          <cell r="D8">
            <v>2027458</v>
          </cell>
          <cell r="E8">
            <v>1698587</v>
          </cell>
          <cell r="F8">
            <v>218</v>
          </cell>
          <cell r="G8">
            <v>16001698</v>
          </cell>
        </row>
        <row r="9">
          <cell r="A9" t="str">
            <v>duben</v>
          </cell>
          <cell r="C9">
            <v>12771819</v>
          </cell>
          <cell r="D9">
            <v>2113293</v>
          </cell>
          <cell r="E9">
            <v>1767248</v>
          </cell>
          <cell r="F9">
            <v>159</v>
          </cell>
          <cell r="G9">
            <v>16652519</v>
          </cell>
        </row>
        <row r="10">
          <cell r="A10" t="str">
            <v>květen</v>
          </cell>
          <cell r="C10">
            <v>13122001</v>
          </cell>
          <cell r="D10">
            <v>2169453</v>
          </cell>
          <cell r="E10">
            <v>1815578</v>
          </cell>
          <cell r="F10">
            <v>213</v>
          </cell>
          <cell r="G10">
            <v>17107245</v>
          </cell>
        </row>
        <row r="11">
          <cell r="A11" t="str">
            <v>červen</v>
          </cell>
          <cell r="C11">
            <v>14637630</v>
          </cell>
          <cell r="D11">
            <v>2132649</v>
          </cell>
          <cell r="E11">
            <v>2025548</v>
          </cell>
          <cell r="F11">
            <v>428</v>
          </cell>
          <cell r="G11">
            <v>18796255</v>
          </cell>
        </row>
        <row r="12">
          <cell r="A12" t="str">
            <v>červenec</v>
          </cell>
          <cell r="C12">
            <v>13801563</v>
          </cell>
          <cell r="D12">
            <v>2562979</v>
          </cell>
          <cell r="E12">
            <v>1918251</v>
          </cell>
          <cell r="F12">
            <v>-19</v>
          </cell>
          <cell r="G12">
            <v>18282774</v>
          </cell>
        </row>
        <row r="13">
          <cell r="A13" t="str">
            <v>srpen</v>
          </cell>
          <cell r="C13">
            <v>13830170</v>
          </cell>
          <cell r="D13">
            <v>2255666</v>
          </cell>
          <cell r="E13">
            <v>1905590</v>
          </cell>
          <cell r="F13">
            <v>131</v>
          </cell>
          <cell r="G13">
            <v>17991557</v>
          </cell>
        </row>
        <row r="14">
          <cell r="A14" t="str">
            <v>září</v>
          </cell>
          <cell r="C14">
            <v>13466659</v>
          </cell>
          <cell r="D14">
            <v>2216560</v>
          </cell>
          <cell r="E14">
            <v>1863497</v>
          </cell>
          <cell r="F14">
            <v>174</v>
          </cell>
          <cell r="G14">
            <v>17546890</v>
          </cell>
        </row>
        <row r="15">
          <cell r="A15" t="str">
            <v>říjen</v>
          </cell>
          <cell r="C15">
            <v>13742394</v>
          </cell>
          <cell r="D15">
            <v>2263079</v>
          </cell>
          <cell r="E15">
            <v>1901713</v>
          </cell>
          <cell r="F15">
            <v>707</v>
          </cell>
          <cell r="G15">
            <v>17907893</v>
          </cell>
        </row>
        <row r="16">
          <cell r="A16" t="str">
            <v>listopad</v>
          </cell>
          <cell r="C16">
            <v>14353335</v>
          </cell>
          <cell r="D16">
            <v>2365014</v>
          </cell>
          <cell r="E16">
            <v>1986145</v>
          </cell>
          <cell r="F16">
            <v>400</v>
          </cell>
          <cell r="G16">
            <v>18704894</v>
          </cell>
        </row>
        <row r="17">
          <cell r="A17" t="str">
            <v>prosinec</v>
          </cell>
          <cell r="C17">
            <v>17131024</v>
          </cell>
          <cell r="D17">
            <v>2828243</v>
          </cell>
          <cell r="E17">
            <v>2370625</v>
          </cell>
          <cell r="F17">
            <v>235</v>
          </cell>
          <cell r="G17">
            <v>22330127</v>
          </cell>
        </row>
        <row r="18">
          <cell r="A18">
            <v>2001</v>
          </cell>
        </row>
        <row r="19">
          <cell r="A19" t="str">
            <v>leden</v>
          </cell>
          <cell r="C19">
            <v>15888676</v>
          </cell>
          <cell r="D19">
            <v>2597310</v>
          </cell>
          <cell r="E19">
            <v>2186262</v>
          </cell>
          <cell r="F19">
            <v>565</v>
          </cell>
          <cell r="G19">
            <v>20672813</v>
          </cell>
        </row>
        <row r="20">
          <cell r="A20" t="str">
            <v>únor</v>
          </cell>
          <cell r="C20">
            <v>13488846</v>
          </cell>
          <cell r="D20">
            <v>1939126</v>
          </cell>
          <cell r="E20">
            <v>1866539</v>
          </cell>
          <cell r="F20">
            <v>309</v>
          </cell>
          <cell r="G20">
            <v>17294820</v>
          </cell>
        </row>
        <row r="21">
          <cell r="A21" t="str">
            <v>březen</v>
          </cell>
          <cell r="C21">
            <v>13257078</v>
          </cell>
          <cell r="D21">
            <v>2464661</v>
          </cell>
          <cell r="E21">
            <v>1834098</v>
          </cell>
          <cell r="F21">
            <v>221</v>
          </cell>
          <cell r="G21">
            <v>17556058</v>
          </cell>
        </row>
        <row r="22">
          <cell r="A22" t="str">
            <v>duben</v>
          </cell>
          <cell r="C22">
            <v>14135288</v>
          </cell>
          <cell r="D22">
            <v>2327665</v>
          </cell>
          <cell r="E22">
            <v>1955985</v>
          </cell>
          <cell r="F22">
            <v>111</v>
          </cell>
          <cell r="G22">
            <v>18419049</v>
          </cell>
        </row>
        <row r="23">
          <cell r="A23" t="str">
            <v>květen</v>
          </cell>
          <cell r="C23">
            <v>14277416</v>
          </cell>
          <cell r="D23">
            <v>2348867</v>
          </cell>
          <cell r="E23">
            <v>1975456</v>
          </cell>
          <cell r="F23">
            <v>210</v>
          </cell>
          <cell r="G23">
            <v>18601949</v>
          </cell>
        </row>
        <row r="24">
          <cell r="A24" t="str">
            <v>červen</v>
          </cell>
          <cell r="C24">
            <v>16133625</v>
          </cell>
          <cell r="D24">
            <v>2660930</v>
          </cell>
          <cell r="E24">
            <v>2232544</v>
          </cell>
          <cell r="F24">
            <v>347</v>
          </cell>
          <cell r="G24">
            <v>21027446</v>
          </cell>
        </row>
        <row r="25">
          <cell r="A25" t="str">
            <v>červenec</v>
          </cell>
          <cell r="C25">
            <v>15017071</v>
          </cell>
          <cell r="D25">
            <v>2323157</v>
          </cell>
          <cell r="E25">
            <v>2078151</v>
          </cell>
          <cell r="F25">
            <v>181</v>
          </cell>
          <cell r="G25">
            <v>19418560</v>
          </cell>
        </row>
        <row r="26">
          <cell r="A26" t="str">
            <v>srpen</v>
          </cell>
          <cell r="C26">
            <v>15227953</v>
          </cell>
          <cell r="D26">
            <v>2636359</v>
          </cell>
          <cell r="E26">
            <v>2107204</v>
          </cell>
          <cell r="F26">
            <v>175</v>
          </cell>
          <cell r="G26">
            <v>19971691</v>
          </cell>
        </row>
        <row r="27">
          <cell r="A27" t="str">
            <v>září</v>
          </cell>
          <cell r="C27">
            <v>14467912</v>
          </cell>
          <cell r="D27">
            <v>2209407</v>
          </cell>
          <cell r="E27">
            <v>2001669</v>
          </cell>
          <cell r="F27">
            <v>265</v>
          </cell>
          <cell r="G27">
            <v>18679253</v>
          </cell>
        </row>
        <row r="28">
          <cell r="A28" t="str">
            <v>říjen</v>
          </cell>
          <cell r="C28">
            <v>14794162</v>
          </cell>
          <cell r="D28">
            <v>2615053</v>
          </cell>
          <cell r="E28">
            <v>2046738</v>
          </cell>
          <cell r="F28">
            <v>211</v>
          </cell>
          <cell r="G28">
            <v>19456164</v>
          </cell>
        </row>
        <row r="29">
          <cell r="A29" t="str">
            <v>listopad</v>
          </cell>
          <cell r="C29">
            <v>15492084</v>
          </cell>
          <cell r="D29">
            <v>2552925</v>
          </cell>
          <cell r="E29">
            <v>2143541</v>
          </cell>
          <cell r="F29">
            <v>444</v>
          </cell>
          <cell r="G29">
            <v>20188994</v>
          </cell>
        </row>
        <row r="30">
          <cell r="A30" t="str">
            <v>prosinec</v>
          </cell>
          <cell r="C30">
            <v>18207066</v>
          </cell>
          <cell r="D30">
            <v>2977618</v>
          </cell>
          <cell r="E30">
            <v>2519363</v>
          </cell>
          <cell r="F30">
            <v>397</v>
          </cell>
          <cell r="G30">
            <v>23704444</v>
          </cell>
        </row>
        <row r="31">
          <cell r="A31">
            <v>2002</v>
          </cell>
        </row>
        <row r="32">
          <cell r="A32" t="str">
            <v>leden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A33" t="str">
            <v>únor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březen</v>
          </cell>
          <cell r="C34">
            <v>14619620</v>
          </cell>
          <cell r="D34">
            <v>2365889</v>
          </cell>
          <cell r="E34">
            <v>2022878</v>
          </cell>
          <cell r="F34">
            <v>886</v>
          </cell>
          <cell r="G34">
            <v>19009273</v>
          </cell>
        </row>
        <row r="35">
          <cell r="A35" t="str">
            <v>duben</v>
          </cell>
          <cell r="C35">
            <v>15051257</v>
          </cell>
          <cell r="D35">
            <v>2407959</v>
          </cell>
          <cell r="E35">
            <v>2082566</v>
          </cell>
          <cell r="F35">
            <v>333</v>
          </cell>
          <cell r="G35">
            <v>19542115</v>
          </cell>
        </row>
        <row r="36">
          <cell r="A36" t="str">
            <v>květen</v>
          </cell>
          <cell r="C36">
            <v>15902117</v>
          </cell>
          <cell r="D36">
            <v>2639944</v>
          </cell>
          <cell r="E36">
            <v>2200281</v>
          </cell>
          <cell r="F36">
            <v>428</v>
          </cell>
          <cell r="G36">
            <v>20742770</v>
          </cell>
        </row>
        <row r="37">
          <cell r="A37" t="str">
            <v>červen</v>
          </cell>
          <cell r="C37">
            <v>17029591</v>
          </cell>
          <cell r="D37">
            <v>2738351</v>
          </cell>
          <cell r="E37">
            <v>2356544</v>
          </cell>
          <cell r="F37">
            <v>3041</v>
          </cell>
          <cell r="G37">
            <v>22127527</v>
          </cell>
        </row>
        <row r="38">
          <cell r="A38" t="str">
            <v>červenec</v>
          </cell>
          <cell r="C38">
            <v>16208415</v>
          </cell>
          <cell r="D38">
            <v>2665037</v>
          </cell>
          <cell r="E38">
            <v>2242865</v>
          </cell>
          <cell r="F38">
            <v>194</v>
          </cell>
          <cell r="G38">
            <v>21116511</v>
          </cell>
        </row>
        <row r="39">
          <cell r="A39" t="str">
            <v>srpen</v>
          </cell>
          <cell r="C39">
            <v>15958651</v>
          </cell>
          <cell r="D39">
            <v>2600360</v>
          </cell>
          <cell r="E39">
            <v>2208389</v>
          </cell>
          <cell r="F39">
            <v>1018</v>
          </cell>
          <cell r="G39">
            <v>20768418</v>
          </cell>
        </row>
        <row r="40">
          <cell r="A40" t="str">
            <v>září</v>
          </cell>
          <cell r="C40">
            <v>15266120</v>
          </cell>
          <cell r="D40">
            <v>2578336</v>
          </cell>
          <cell r="E40">
            <v>2112549</v>
          </cell>
          <cell r="F40">
            <v>-1874</v>
          </cell>
          <cell r="G40">
            <v>19955131</v>
          </cell>
        </row>
        <row r="41">
          <cell r="A41" t="str">
            <v>říjen</v>
          </cell>
          <cell r="C41">
            <v>15534650</v>
          </cell>
          <cell r="D41">
            <v>2567083</v>
          </cell>
          <cell r="E41">
            <v>2149483</v>
          </cell>
          <cell r="F41">
            <v>223</v>
          </cell>
          <cell r="G41">
            <v>20251439</v>
          </cell>
        </row>
        <row r="42">
          <cell r="A42" t="str">
            <v>listopad</v>
          </cell>
          <cell r="C42">
            <v>16209858</v>
          </cell>
          <cell r="D42">
            <v>2657056</v>
          </cell>
          <cell r="E42">
            <v>2242977</v>
          </cell>
          <cell r="F42">
            <v>523</v>
          </cell>
          <cell r="G42">
            <v>21110414</v>
          </cell>
        </row>
        <row r="43">
          <cell r="A43" t="str">
            <v>prosinec</v>
          </cell>
          <cell r="C43">
            <v>19598397.295700014</v>
          </cell>
          <cell r="D43">
            <v>3203720.78125</v>
          </cell>
          <cell r="E43">
            <v>2711635.4105399996</v>
          </cell>
          <cell r="F43">
            <v>1014.8558999999996</v>
          </cell>
          <cell r="G43">
            <v>25514768.343389988</v>
          </cell>
        </row>
        <row r="44">
          <cell r="A44">
            <v>2003</v>
          </cell>
        </row>
        <row r="45">
          <cell r="A45" t="str">
            <v>leden</v>
          </cell>
          <cell r="C45">
            <v>17434756.330759998</v>
          </cell>
          <cell r="D45">
            <v>2863969.0959100001</v>
          </cell>
          <cell r="E45">
            <v>2403851.14965</v>
          </cell>
          <cell r="F45">
            <v>474.07443000000001</v>
          </cell>
          <cell r="G45">
            <v>22703050.65075</v>
          </cell>
        </row>
        <row r="46">
          <cell r="A46" t="str">
            <v>únor</v>
          </cell>
          <cell r="C46">
            <v>15285777.430780001</v>
          </cell>
          <cell r="D46">
            <v>2520004.3322999994</v>
          </cell>
          <cell r="E46">
            <v>2115032.9147399999</v>
          </cell>
          <cell r="F46">
            <v>786.26619999999991</v>
          </cell>
          <cell r="G46">
            <v>19921600.944020007</v>
          </cell>
        </row>
        <row r="47">
          <cell r="A47" t="str">
            <v>březen</v>
          </cell>
          <cell r="C47">
            <v>15464154.530159999</v>
          </cell>
          <cell r="D47">
            <v>2530614.1606900003</v>
          </cell>
          <cell r="E47">
            <v>2139769.0267099999</v>
          </cell>
          <cell r="F47">
            <v>902.64569000000006</v>
          </cell>
          <cell r="G47">
            <v>20135440.363249987</v>
          </cell>
        </row>
        <row r="48">
          <cell r="A48" t="str">
            <v>duben</v>
          </cell>
          <cell r="C48">
            <v>15584377.002640001</v>
          </cell>
          <cell r="D48">
            <v>2566448.3798300009</v>
          </cell>
          <cell r="E48">
            <v>2156294.5543099996</v>
          </cell>
          <cell r="F48">
            <v>631.05180999999993</v>
          </cell>
          <cell r="G48">
            <v>20307750.98859001</v>
          </cell>
        </row>
        <row r="49">
          <cell r="A49" t="str">
            <v>květen</v>
          </cell>
          <cell r="C49">
            <v>16231193.112430006</v>
          </cell>
          <cell r="D49">
            <v>2603628.2254399993</v>
          </cell>
          <cell r="E49">
            <v>2245888.4968699999</v>
          </cell>
          <cell r="F49">
            <v>972.06079</v>
          </cell>
          <cell r="G49">
            <v>21081681.89553</v>
          </cell>
        </row>
        <row r="50">
          <cell r="A50" t="str">
            <v>červen</v>
          </cell>
          <cell r="C50">
            <v>18019446.972690001</v>
          </cell>
          <cell r="D50">
            <v>3010488.9753300007</v>
          </cell>
          <cell r="E50">
            <v>2493334.9858900011</v>
          </cell>
          <cell r="F50">
            <v>538.32263000000012</v>
          </cell>
          <cell r="G50">
            <v>23523809.25654</v>
          </cell>
        </row>
        <row r="51">
          <cell r="A51" t="str">
            <v>červenec</v>
          </cell>
          <cell r="C51">
            <v>17159541.194619998</v>
          </cell>
          <cell r="D51">
            <v>2821805.9930600002</v>
          </cell>
          <cell r="E51">
            <v>2374157.8289899994</v>
          </cell>
          <cell r="F51">
            <v>643.89426000000003</v>
          </cell>
          <cell r="G51">
            <v>22356148.910929993</v>
          </cell>
        </row>
        <row r="52">
          <cell r="A52" t="str">
            <v>srpen</v>
          </cell>
          <cell r="C52">
            <v>16945713.01936999</v>
          </cell>
          <cell r="D52">
            <v>2782900.1075999998</v>
          </cell>
          <cell r="E52">
            <v>2344860.0260200016</v>
          </cell>
          <cell r="F52">
            <v>374.24875999999949</v>
          </cell>
          <cell r="G52">
            <v>22073847.401750028</v>
          </cell>
        </row>
        <row r="53">
          <cell r="A53" t="str">
            <v>září</v>
          </cell>
          <cell r="C53">
            <v>16329478.059910014</v>
          </cell>
          <cell r="D53">
            <v>2677990.3807699978</v>
          </cell>
          <cell r="E53">
            <v>2259398.0054700002</v>
          </cell>
          <cell r="F53">
            <v>531.4950800000006</v>
          </cell>
          <cell r="G53">
            <v>21267397.941229969</v>
          </cell>
        </row>
        <row r="54">
          <cell r="A54" t="str">
            <v>říjen</v>
          </cell>
          <cell r="C54">
            <v>16719341.030990005</v>
          </cell>
          <cell r="D54">
            <v>2741145.2488700002</v>
          </cell>
          <cell r="E54">
            <v>2313416.7713899985</v>
          </cell>
          <cell r="F54">
            <v>784.72913999999946</v>
          </cell>
          <cell r="G54">
            <v>21774687.780389994</v>
          </cell>
        </row>
        <row r="55">
          <cell r="A55" t="str">
            <v>listopad</v>
          </cell>
          <cell r="C55">
            <v>16999911.852579981</v>
          </cell>
          <cell r="D55">
            <v>2787282.1001800001</v>
          </cell>
          <cell r="E55">
            <v>2352131.1831899993</v>
          </cell>
          <cell r="F55">
            <v>335.89867000000049</v>
          </cell>
          <cell r="G55">
            <v>22139661.034620017</v>
          </cell>
        </row>
        <row r="56">
          <cell r="A56" t="str">
            <v>prosinec</v>
          </cell>
          <cell r="C56">
            <v>20799432.833840013</v>
          </cell>
          <cell r="D56">
            <v>3409888.274240002</v>
          </cell>
          <cell r="E56">
            <v>2877644.5703100003</v>
          </cell>
          <cell r="F56">
            <v>982.05148999999983</v>
          </cell>
          <cell r="G56">
            <v>27087947.729880005</v>
          </cell>
        </row>
        <row r="57">
          <cell r="A57">
            <v>2004</v>
          </cell>
        </row>
        <row r="58">
          <cell r="A58" t="str">
            <v>leden</v>
          </cell>
          <cell r="C58">
            <v>19948648.18347</v>
          </cell>
          <cell r="D58">
            <v>3044764.4036400001</v>
          </cell>
          <cell r="E58">
            <v>1135189.0684700001</v>
          </cell>
          <cell r="F58">
            <v>379.89926000000003</v>
          </cell>
          <cell r="G58">
            <v>24128981.554839998</v>
          </cell>
        </row>
        <row r="59">
          <cell r="A59" t="str">
            <v>únor</v>
          </cell>
          <cell r="C59">
            <v>17424351.49281</v>
          </cell>
          <cell r="D59">
            <v>2627298.2304600002</v>
          </cell>
          <cell r="E59">
            <v>995013.29034000007</v>
          </cell>
          <cell r="F59">
            <v>541.46141999999998</v>
          </cell>
          <cell r="G59">
            <v>21047204.475029998</v>
          </cell>
        </row>
        <row r="60">
          <cell r="A60" t="str">
            <v>březen</v>
          </cell>
          <cell r="C60">
            <v>18893418.954829998</v>
          </cell>
          <cell r="D60">
            <v>2895794.8341599992</v>
          </cell>
          <cell r="E60">
            <v>1078871.79012</v>
          </cell>
          <cell r="F60">
            <v>1334.2921899999999</v>
          </cell>
          <cell r="G60">
            <v>22869419.871300004</v>
          </cell>
        </row>
        <row r="61">
          <cell r="A61" t="str">
            <v>duben</v>
          </cell>
          <cell r="C61">
            <v>18892180.035410002</v>
          </cell>
          <cell r="D61">
            <v>2880925.4687099997</v>
          </cell>
          <cell r="E61">
            <v>1078833.0141000003</v>
          </cell>
          <cell r="F61">
            <v>524.56606000000011</v>
          </cell>
          <cell r="G61">
            <v>22852463.084279999</v>
          </cell>
        </row>
        <row r="62">
          <cell r="A62" t="str">
            <v>květen</v>
          </cell>
          <cell r="C62">
            <v>18811596.16257</v>
          </cell>
          <cell r="D62">
            <v>2844223.9769900013</v>
          </cell>
          <cell r="E62">
            <v>1074178.6530099995</v>
          </cell>
          <cell r="F62">
            <v>887.19489000000021</v>
          </cell>
          <cell r="G62">
            <v>22730885.987459987</v>
          </cell>
        </row>
        <row r="63">
          <cell r="A63" t="str">
            <v>červen</v>
          </cell>
          <cell r="C63">
            <v>19889842.809450001</v>
          </cell>
          <cell r="D63">
            <v>2974743.0339100007</v>
          </cell>
          <cell r="E63">
            <v>1135801.8711200003</v>
          </cell>
          <cell r="F63">
            <v>713.79235000000017</v>
          </cell>
          <cell r="G63">
            <v>24001101.506830007</v>
          </cell>
        </row>
        <row r="64">
          <cell r="A64" t="str">
            <v>červenec</v>
          </cell>
          <cell r="C64">
            <v>19772207.048460007</v>
          </cell>
          <cell r="D64">
            <v>3015125.7359699979</v>
          </cell>
          <cell r="E64">
            <v>1129175.5226199999</v>
          </cell>
          <cell r="F64">
            <v>618.71378999999979</v>
          </cell>
          <cell r="G64">
            <v>23917127.020840019</v>
          </cell>
        </row>
        <row r="65">
          <cell r="A65" t="str">
            <v>srpen</v>
          </cell>
          <cell r="C65">
            <v>19741373.312830001</v>
          </cell>
          <cell r="D65">
            <v>2979058.6806600019</v>
          </cell>
          <cell r="E65">
            <v>1127387.3337699994</v>
          </cell>
          <cell r="F65">
            <v>608.74863000000005</v>
          </cell>
          <cell r="G65">
            <v>23848428.075890005</v>
          </cell>
        </row>
        <row r="66">
          <cell r="A66" t="str">
            <v>září</v>
          </cell>
          <cell r="C66">
            <v>18992393.306160003</v>
          </cell>
          <cell r="D66">
            <v>2869070.6798800007</v>
          </cell>
          <cell r="E66">
            <v>1084558.4210900012</v>
          </cell>
          <cell r="F66">
            <v>752.63263000000006</v>
          </cell>
          <cell r="G66">
            <v>22946775.039759994</v>
          </cell>
        </row>
        <row r="67">
          <cell r="A67" t="str">
            <v>říjen</v>
          </cell>
          <cell r="C67">
            <v>19285157.629909992</v>
          </cell>
          <cell r="D67">
            <v>2916650.8459299989</v>
          </cell>
          <cell r="E67">
            <v>1101266.2899699993</v>
          </cell>
          <cell r="F67">
            <v>4936.4990299999999</v>
          </cell>
          <cell r="G67">
            <v>23308011.264839977</v>
          </cell>
        </row>
        <row r="68">
          <cell r="A68" t="str">
            <v>listopad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A69" t="str">
            <v>prosinec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0">
          <cell r="A70">
            <v>2005</v>
          </cell>
        </row>
        <row r="71">
          <cell r="A71" t="str">
            <v>Zdroj: Bilance dávkových příjmů ČSSZ - platby</v>
          </cell>
          <cell r="C71">
            <v>21209889.14556</v>
          </cell>
          <cell r="D71">
            <v>3226983.4330600002</v>
          </cell>
          <cell r="E71">
            <v>1211242.5784499999</v>
          </cell>
          <cell r="F71">
            <v>710.06056000000001</v>
          </cell>
          <cell r="G71">
            <v>25648825.217630003</v>
          </cell>
        </row>
        <row r="72">
          <cell r="A72" t="str">
            <v>únor</v>
          </cell>
          <cell r="C72">
            <v>18675839.908209998</v>
          </cell>
          <cell r="D72">
            <v>2834345.5692799999</v>
          </cell>
          <cell r="E72">
            <v>1066413.9428300001</v>
          </cell>
          <cell r="F72">
            <v>649.54807999999991</v>
          </cell>
          <cell r="G72">
            <v>22577248.96839999</v>
          </cell>
        </row>
        <row r="73">
          <cell r="A73" t="str">
            <v>březen</v>
          </cell>
          <cell r="C73">
            <v>19130925.252939999</v>
          </cell>
          <cell r="D73">
            <v>2849278.1746399999</v>
          </cell>
          <cell r="E73">
            <v>1092399.6631100001</v>
          </cell>
          <cell r="F73">
            <v>475.35455999999999</v>
          </cell>
          <cell r="G73">
            <v>23073078.445249997</v>
          </cell>
        </row>
        <row r="74">
          <cell r="A74" t="str">
            <v>duben</v>
          </cell>
          <cell r="C74">
            <v>20002357.41939</v>
          </cell>
          <cell r="D74">
            <v>3040410.2205699999</v>
          </cell>
          <cell r="E74">
            <v>1142225.4929299997</v>
          </cell>
          <cell r="F74">
            <v>732.53442999999993</v>
          </cell>
          <cell r="G74">
            <v>24185725.667320013</v>
          </cell>
        </row>
        <row r="75">
          <cell r="A75" t="str">
            <v>květen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</row>
        <row r="76">
          <cell r="A76" t="str">
            <v>červen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A77" t="str">
            <v>červenec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</row>
        <row r="78">
          <cell r="A78" t="str">
            <v>srpen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</row>
        <row r="79">
          <cell r="A79" t="str">
            <v>září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</row>
        <row r="80">
          <cell r="A80" t="str">
            <v>říjen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</row>
        <row r="81">
          <cell r="A81" t="str">
            <v>listopad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</row>
        <row r="82">
          <cell r="A82" t="str">
            <v>prosinec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</row>
        <row r="84">
          <cell r="A84" t="str">
            <v>Zdroj: Bilance dávkových příjmů ČSSZ - platby</v>
          </cell>
        </row>
      </sheetData>
      <sheetData sheetId="6"/>
      <sheetData sheetId="7">
        <row r="2">
          <cell r="A2" t="str">
            <v>Dávkové výdaje v jednotlivých měsících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zaměst.</v>
          </cell>
          <cell r="F4" t="str">
            <v>ostatní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13842979</v>
          </cell>
          <cell r="D6">
            <v>2259808</v>
          </cell>
          <cell r="E6">
            <v>92640</v>
          </cell>
          <cell r="F6">
            <v>264</v>
          </cell>
          <cell r="G6">
            <v>16195691</v>
          </cell>
        </row>
        <row r="7">
          <cell r="A7" t="str">
            <v>únor</v>
          </cell>
          <cell r="C7">
            <v>15008874</v>
          </cell>
          <cell r="D7">
            <v>3162499</v>
          </cell>
          <cell r="E7">
            <v>113006</v>
          </cell>
          <cell r="F7">
            <v>339</v>
          </cell>
          <cell r="G7">
            <v>18284718</v>
          </cell>
        </row>
        <row r="8">
          <cell r="A8" t="str">
            <v>březen</v>
          </cell>
          <cell r="C8">
            <v>16230210</v>
          </cell>
          <cell r="D8">
            <v>2891676</v>
          </cell>
          <cell r="E8">
            <v>112447</v>
          </cell>
          <cell r="F8">
            <v>293</v>
          </cell>
          <cell r="G8">
            <v>19234626</v>
          </cell>
        </row>
        <row r="9">
          <cell r="A9" t="str">
            <v>duben</v>
          </cell>
          <cell r="C9">
            <v>15021390</v>
          </cell>
          <cell r="D9">
            <v>2391124</v>
          </cell>
          <cell r="E9">
            <v>129144</v>
          </cell>
          <cell r="F9">
            <v>324</v>
          </cell>
          <cell r="G9">
            <v>17541982</v>
          </cell>
        </row>
        <row r="10">
          <cell r="A10" t="str">
            <v>květen</v>
          </cell>
          <cell r="C10">
            <v>13904512</v>
          </cell>
          <cell r="D10">
            <v>2152530</v>
          </cell>
          <cell r="E10">
            <v>121080</v>
          </cell>
          <cell r="F10">
            <v>303</v>
          </cell>
          <cell r="G10">
            <v>16178425</v>
          </cell>
        </row>
        <row r="11">
          <cell r="A11" t="str">
            <v>červen</v>
          </cell>
          <cell r="C11">
            <v>17358158</v>
          </cell>
          <cell r="D11">
            <v>2012527</v>
          </cell>
          <cell r="E11">
            <v>121770</v>
          </cell>
          <cell r="F11">
            <v>320</v>
          </cell>
          <cell r="G11">
            <v>19492775</v>
          </cell>
        </row>
        <row r="12">
          <cell r="A12" t="str">
            <v>červenec</v>
          </cell>
          <cell r="C12">
            <v>12594438</v>
          </cell>
          <cell r="D12">
            <v>1917453</v>
          </cell>
          <cell r="E12">
            <v>121725</v>
          </cell>
          <cell r="F12">
            <v>319</v>
          </cell>
          <cell r="G12">
            <v>14633935</v>
          </cell>
        </row>
        <row r="13">
          <cell r="A13" t="str">
            <v>srpen</v>
          </cell>
          <cell r="C13">
            <v>15064300</v>
          </cell>
          <cell r="D13">
            <v>1888830</v>
          </cell>
          <cell r="E13">
            <v>120744</v>
          </cell>
          <cell r="F13">
            <v>335</v>
          </cell>
          <cell r="G13">
            <v>17074209</v>
          </cell>
        </row>
        <row r="14">
          <cell r="A14" t="str">
            <v>září</v>
          </cell>
          <cell r="C14">
            <v>15215818</v>
          </cell>
          <cell r="D14">
            <v>1889484</v>
          </cell>
          <cell r="E14">
            <v>121405</v>
          </cell>
          <cell r="F14">
            <v>298711</v>
          </cell>
          <cell r="G14">
            <v>17525418</v>
          </cell>
        </row>
        <row r="15">
          <cell r="A15" t="str">
            <v>říjen</v>
          </cell>
          <cell r="C15">
            <v>15199199</v>
          </cell>
          <cell r="D15">
            <v>2026836</v>
          </cell>
          <cell r="E15">
            <v>124289</v>
          </cell>
          <cell r="F15">
            <v>7562</v>
          </cell>
          <cell r="G15">
            <v>17357886</v>
          </cell>
        </row>
        <row r="16">
          <cell r="A16" t="str">
            <v>listopad</v>
          </cell>
          <cell r="C16">
            <v>15423191</v>
          </cell>
          <cell r="D16">
            <v>2320464</v>
          </cell>
          <cell r="E16">
            <v>112984</v>
          </cell>
          <cell r="F16">
            <v>5909</v>
          </cell>
          <cell r="G16">
            <v>17862548</v>
          </cell>
        </row>
        <row r="17">
          <cell r="A17" t="str">
            <v>prosinec</v>
          </cell>
          <cell r="C17">
            <v>17328192</v>
          </cell>
          <cell r="D17">
            <v>2292284</v>
          </cell>
          <cell r="E17">
            <v>130409</v>
          </cell>
          <cell r="F17">
            <v>5721</v>
          </cell>
          <cell r="G17">
            <v>19756606</v>
          </cell>
        </row>
        <row r="18">
          <cell r="A18">
            <v>2001</v>
          </cell>
        </row>
        <row r="19">
          <cell r="A19" t="str">
            <v>leden</v>
          </cell>
          <cell r="C19">
            <v>14754868</v>
          </cell>
          <cell r="D19">
            <v>2372273</v>
          </cell>
          <cell r="E19">
            <v>98912</v>
          </cell>
          <cell r="F19">
            <v>7149</v>
          </cell>
          <cell r="G19">
            <v>17233202</v>
          </cell>
        </row>
        <row r="20">
          <cell r="A20" t="str">
            <v>únor</v>
          </cell>
          <cell r="C20">
            <v>14771527</v>
          </cell>
          <cell r="D20">
            <v>2806783</v>
          </cell>
          <cell r="E20">
            <v>126779</v>
          </cell>
          <cell r="F20">
            <v>7535</v>
          </cell>
          <cell r="G20">
            <v>17712624</v>
          </cell>
        </row>
        <row r="21">
          <cell r="A21" t="str">
            <v>březen</v>
          </cell>
          <cell r="C21">
            <v>17754581</v>
          </cell>
          <cell r="D21">
            <v>3034583</v>
          </cell>
          <cell r="E21">
            <v>127584</v>
          </cell>
          <cell r="F21">
            <v>5805</v>
          </cell>
          <cell r="G21">
            <v>20922553</v>
          </cell>
        </row>
        <row r="22">
          <cell r="A22" t="str">
            <v>duben</v>
          </cell>
          <cell r="C22">
            <v>17512742</v>
          </cell>
          <cell r="D22">
            <v>2931296</v>
          </cell>
          <cell r="E22">
            <v>126338</v>
          </cell>
          <cell r="F22">
            <v>4987</v>
          </cell>
          <cell r="G22">
            <v>20575363</v>
          </cell>
        </row>
        <row r="23">
          <cell r="A23" t="str">
            <v>květen</v>
          </cell>
          <cell r="C23">
            <v>14953035</v>
          </cell>
          <cell r="D23">
            <v>2525155</v>
          </cell>
          <cell r="E23">
            <v>125582</v>
          </cell>
          <cell r="F23">
            <v>5132</v>
          </cell>
          <cell r="G23">
            <v>17608904</v>
          </cell>
        </row>
        <row r="24">
          <cell r="A24" t="str">
            <v>červen</v>
          </cell>
          <cell r="C24">
            <v>18735700</v>
          </cell>
          <cell r="D24">
            <v>2286838</v>
          </cell>
          <cell r="E24">
            <v>127968</v>
          </cell>
          <cell r="F24">
            <v>5111</v>
          </cell>
          <cell r="G24">
            <v>21155617</v>
          </cell>
        </row>
        <row r="25">
          <cell r="A25" t="str">
            <v>červenec</v>
          </cell>
          <cell r="C25">
            <v>13626476</v>
          </cell>
          <cell r="D25">
            <v>2165194</v>
          </cell>
          <cell r="E25">
            <v>125153</v>
          </cell>
          <cell r="F25">
            <v>4845</v>
          </cell>
          <cell r="G25">
            <v>15921668</v>
          </cell>
        </row>
        <row r="26">
          <cell r="A26" t="str">
            <v>srpen</v>
          </cell>
          <cell r="C26">
            <v>17431349</v>
          </cell>
          <cell r="D26">
            <v>2021937</v>
          </cell>
          <cell r="E26">
            <v>122883</v>
          </cell>
          <cell r="F26">
            <v>4114</v>
          </cell>
          <cell r="G26">
            <v>19580283</v>
          </cell>
        </row>
        <row r="27">
          <cell r="A27" t="str">
            <v>září</v>
          </cell>
          <cell r="C27">
            <v>15037892</v>
          </cell>
          <cell r="D27">
            <v>2031245</v>
          </cell>
          <cell r="E27">
            <v>127326</v>
          </cell>
          <cell r="F27">
            <v>-41771</v>
          </cell>
          <cell r="G27">
            <v>17154692</v>
          </cell>
        </row>
        <row r="28">
          <cell r="A28" t="str">
            <v>říjen</v>
          </cell>
          <cell r="C28">
            <v>16335061</v>
          </cell>
          <cell r="D28">
            <v>2263029</v>
          </cell>
          <cell r="E28">
            <v>137605</v>
          </cell>
          <cell r="F28">
            <v>419</v>
          </cell>
          <cell r="G28">
            <v>18736114</v>
          </cell>
        </row>
        <row r="29">
          <cell r="A29" t="str">
            <v>listopad</v>
          </cell>
          <cell r="C29">
            <v>17947181</v>
          </cell>
          <cell r="D29">
            <v>2630183</v>
          </cell>
          <cell r="E29">
            <v>131037</v>
          </cell>
          <cell r="F29">
            <v>372</v>
          </cell>
          <cell r="G29">
            <v>20708773</v>
          </cell>
        </row>
        <row r="30">
          <cell r="A30" t="str">
            <v>prosinec</v>
          </cell>
          <cell r="C30">
            <v>17253299</v>
          </cell>
          <cell r="D30">
            <v>2517025</v>
          </cell>
          <cell r="E30">
            <v>135166</v>
          </cell>
          <cell r="F30">
            <v>324</v>
          </cell>
          <cell r="G30">
            <v>19905814</v>
          </cell>
        </row>
        <row r="31">
          <cell r="A31">
            <v>2002</v>
          </cell>
        </row>
        <row r="32">
          <cell r="A32" t="str">
            <v>leden</v>
          </cell>
          <cell r="C32">
            <v>0</v>
          </cell>
          <cell r="D32">
            <v>2815789</v>
          </cell>
          <cell r="E32">
            <v>0</v>
          </cell>
          <cell r="F32">
            <v>0</v>
          </cell>
          <cell r="G32">
            <v>2815789</v>
          </cell>
        </row>
        <row r="33">
          <cell r="A33" t="str">
            <v>únor</v>
          </cell>
          <cell r="C33">
            <v>0</v>
          </cell>
          <cell r="D33">
            <v>3134150</v>
          </cell>
          <cell r="E33">
            <v>0</v>
          </cell>
          <cell r="F33">
            <v>0</v>
          </cell>
          <cell r="G33">
            <v>37197159</v>
          </cell>
        </row>
        <row r="34">
          <cell r="A34" t="str">
            <v>březen</v>
          </cell>
          <cell r="C34">
            <v>18797138</v>
          </cell>
          <cell r="D34">
            <v>3051650</v>
          </cell>
          <cell r="E34">
            <v>139756</v>
          </cell>
          <cell r="F34">
            <v>372</v>
          </cell>
          <cell r="G34">
            <v>21988916</v>
          </cell>
        </row>
        <row r="35">
          <cell r="A35" t="str">
            <v>duben</v>
          </cell>
          <cell r="C35">
            <v>17590630</v>
          </cell>
          <cell r="D35">
            <v>3015725</v>
          </cell>
          <cell r="E35">
            <v>139591</v>
          </cell>
          <cell r="F35">
            <v>360</v>
          </cell>
          <cell r="G35">
            <v>20746306</v>
          </cell>
        </row>
        <row r="36">
          <cell r="A36" t="str">
            <v>květen</v>
          </cell>
          <cell r="C36">
            <v>17487101</v>
          </cell>
          <cell r="D36">
            <v>2837643</v>
          </cell>
          <cell r="E36">
            <v>139960</v>
          </cell>
          <cell r="F36">
            <v>361</v>
          </cell>
          <cell r="G36">
            <v>20465065</v>
          </cell>
        </row>
        <row r="37">
          <cell r="A37" t="str">
            <v>červen</v>
          </cell>
          <cell r="C37">
            <v>17518601</v>
          </cell>
          <cell r="D37">
            <v>2500499</v>
          </cell>
          <cell r="E37">
            <v>130939</v>
          </cell>
          <cell r="F37">
            <v>366</v>
          </cell>
          <cell r="G37">
            <v>20150405</v>
          </cell>
        </row>
        <row r="38">
          <cell r="A38" t="str">
            <v>červenec</v>
          </cell>
          <cell r="C38">
            <v>16114702</v>
          </cell>
          <cell r="D38">
            <v>2422749</v>
          </cell>
          <cell r="E38">
            <v>139078</v>
          </cell>
          <cell r="F38">
            <v>368</v>
          </cell>
          <cell r="G38">
            <v>18676897</v>
          </cell>
        </row>
        <row r="39">
          <cell r="A39" t="str">
            <v>srpen</v>
          </cell>
          <cell r="C39">
            <v>17508857</v>
          </cell>
          <cell r="D39">
            <v>2321092</v>
          </cell>
          <cell r="E39">
            <v>135599</v>
          </cell>
          <cell r="F39">
            <v>355</v>
          </cell>
          <cell r="G39">
            <v>19965903</v>
          </cell>
        </row>
        <row r="40">
          <cell r="A40" t="str">
            <v>září</v>
          </cell>
          <cell r="C40">
            <v>17493582</v>
          </cell>
          <cell r="D40">
            <v>2341299</v>
          </cell>
          <cell r="E40">
            <v>135879</v>
          </cell>
          <cell r="F40">
            <v>364</v>
          </cell>
          <cell r="G40">
            <v>19971124</v>
          </cell>
        </row>
        <row r="41">
          <cell r="A41" t="str">
            <v>říjen</v>
          </cell>
          <cell r="C41">
            <v>17650263</v>
          </cell>
          <cell r="D41">
            <v>2536149</v>
          </cell>
          <cell r="E41">
            <v>141096</v>
          </cell>
          <cell r="F41">
            <v>373</v>
          </cell>
          <cell r="G41">
            <v>20327881</v>
          </cell>
        </row>
        <row r="42">
          <cell r="A42" t="str">
            <v>listopad</v>
          </cell>
          <cell r="C42">
            <v>17653086</v>
          </cell>
          <cell r="D42">
            <v>2939332</v>
          </cell>
          <cell r="E42">
            <v>138969</v>
          </cell>
          <cell r="F42">
            <v>360</v>
          </cell>
          <cell r="G42">
            <v>20731747</v>
          </cell>
        </row>
        <row r="43">
          <cell r="A43" t="str">
            <v>prosinec</v>
          </cell>
          <cell r="C43">
            <v>16640893.239589989</v>
          </cell>
          <cell r="D43">
            <v>2692965.8113300018</v>
          </cell>
          <cell r="E43">
            <v>141143.72986000008</v>
          </cell>
          <cell r="F43">
            <v>379.28999999999996</v>
          </cell>
          <cell r="G43">
            <v>19475382.070779979</v>
          </cell>
        </row>
        <row r="44">
          <cell r="A44">
            <v>2003</v>
          </cell>
        </row>
        <row r="45">
          <cell r="A45" t="str">
            <v>leden</v>
          </cell>
          <cell r="C45">
            <v>20307477.36854</v>
          </cell>
          <cell r="D45">
            <v>2923288.8510000003</v>
          </cell>
          <cell r="E45">
            <v>120367.94</v>
          </cell>
          <cell r="F45">
            <v>355.74599999999998</v>
          </cell>
          <cell r="G45">
            <v>23351489.905540001</v>
          </cell>
        </row>
        <row r="46">
          <cell r="A46" t="str">
            <v>únor</v>
          </cell>
          <cell r="C46">
            <v>18253076.247310001</v>
          </cell>
          <cell r="D46">
            <v>3170926.8940000008</v>
          </cell>
          <cell r="E46">
            <v>141783.41200000001</v>
          </cell>
          <cell r="F46">
            <v>420.24599999999998</v>
          </cell>
          <cell r="G46">
            <v>21566206.799310002</v>
          </cell>
        </row>
        <row r="47">
          <cell r="A47" t="str">
            <v>březen</v>
          </cell>
          <cell r="C47">
            <v>16719334.213199995</v>
          </cell>
          <cell r="D47">
            <v>3543670.3500000015</v>
          </cell>
          <cell r="E47">
            <v>136554.89809999999</v>
          </cell>
          <cell r="F47">
            <v>439.08999999999992</v>
          </cell>
          <cell r="G47">
            <v>20399998.551300004</v>
          </cell>
        </row>
        <row r="48">
          <cell r="A48" t="str">
            <v>duben</v>
          </cell>
          <cell r="C48">
            <v>20654089.720979996</v>
          </cell>
          <cell r="D48">
            <v>3787676.2989999969</v>
          </cell>
          <cell r="E48">
            <v>137824.31959000003</v>
          </cell>
          <cell r="F48">
            <v>469.43299999999999</v>
          </cell>
          <cell r="G48">
            <v>24580059.772569984</v>
          </cell>
        </row>
        <row r="49">
          <cell r="A49" t="str">
            <v>květen</v>
          </cell>
          <cell r="C49">
            <v>15413260.273670003</v>
          </cell>
          <cell r="D49">
            <v>2864029.9110000003</v>
          </cell>
          <cell r="E49">
            <v>137062.31212999998</v>
          </cell>
          <cell r="F49">
            <v>560.96399999999994</v>
          </cell>
          <cell r="G49">
            <v>18414913.460799992</v>
          </cell>
        </row>
        <row r="50">
          <cell r="A50" t="str">
            <v>červen</v>
          </cell>
          <cell r="C50">
            <v>18189543.018080011</v>
          </cell>
          <cell r="D50">
            <v>2553960.7159999982</v>
          </cell>
          <cell r="E50">
            <v>139886.07333000004</v>
          </cell>
          <cell r="F50">
            <v>450.48500000000013</v>
          </cell>
          <cell r="G50">
            <v>20883840.292410016</v>
          </cell>
        </row>
        <row r="51">
          <cell r="A51" t="str">
            <v>červenec</v>
          </cell>
          <cell r="C51">
            <v>18151763.799689993</v>
          </cell>
          <cell r="D51">
            <v>2462075.2360000014</v>
          </cell>
          <cell r="E51">
            <v>136362.59100999997</v>
          </cell>
          <cell r="F51">
            <v>533.90200000000004</v>
          </cell>
          <cell r="G51">
            <v>20750735.528699994</v>
          </cell>
        </row>
        <row r="52">
          <cell r="A52" t="str">
            <v>srpen</v>
          </cell>
          <cell r="C52">
            <v>18155272.432750002</v>
          </cell>
          <cell r="D52">
            <v>2373802.506000001</v>
          </cell>
          <cell r="E52">
            <v>136862.27678000007</v>
          </cell>
          <cell r="F52">
            <v>441.55000000000018</v>
          </cell>
          <cell r="G52">
            <v>20666378.76553002</v>
          </cell>
        </row>
        <row r="53">
          <cell r="A53" t="str">
            <v>září</v>
          </cell>
          <cell r="C53">
            <v>18209413.556230009</v>
          </cell>
          <cell r="D53">
            <v>2389480.0289999992</v>
          </cell>
          <cell r="E53">
            <v>136473.89757999987</v>
          </cell>
          <cell r="F53">
            <v>478.76199999999972</v>
          </cell>
          <cell r="G53">
            <v>20735846.244809985</v>
          </cell>
        </row>
        <row r="54">
          <cell r="A54" t="str">
            <v>říjen</v>
          </cell>
          <cell r="C54">
            <v>19571323.359310001</v>
          </cell>
          <cell r="D54">
            <v>2553415.5999999978</v>
          </cell>
          <cell r="E54">
            <v>137073.54605</v>
          </cell>
          <cell r="F54">
            <v>462.95600000000013</v>
          </cell>
          <cell r="G54">
            <v>22262275.461360008</v>
          </cell>
        </row>
        <row r="55">
          <cell r="A55" t="str">
            <v>listopad</v>
          </cell>
          <cell r="C55">
            <v>17114880.043719977</v>
          </cell>
          <cell r="D55">
            <v>2942852.1110000052</v>
          </cell>
          <cell r="E55">
            <v>139183.36452000006</v>
          </cell>
          <cell r="F55">
            <v>465.49200000000019</v>
          </cell>
          <cell r="G55">
            <v>20197381.011239946</v>
          </cell>
        </row>
        <row r="56">
          <cell r="A56" t="str">
            <v>prosinec</v>
          </cell>
          <cell r="C56">
            <v>19583842.670489997</v>
          </cell>
          <cell r="D56">
            <v>2741379.1319999956</v>
          </cell>
          <cell r="E56">
            <v>142200</v>
          </cell>
          <cell r="F56">
            <v>512.03799999999956</v>
          </cell>
          <cell r="G56">
            <v>22467933.840490013</v>
          </cell>
        </row>
        <row r="57">
          <cell r="A57">
            <v>2004</v>
          </cell>
        </row>
        <row r="58">
          <cell r="A58" t="str">
            <v>leden</v>
          </cell>
          <cell r="C58">
            <v>17549462.870850001</v>
          </cell>
          <cell r="D58">
            <v>2965214.034</v>
          </cell>
          <cell r="E58">
            <v>107018.228</v>
          </cell>
          <cell r="F58">
            <v>459.69000000000005</v>
          </cell>
          <cell r="G58">
            <v>20622154.82285</v>
          </cell>
        </row>
        <row r="59">
          <cell r="A59" t="str">
            <v>únor</v>
          </cell>
          <cell r="C59">
            <v>18617706.832200002</v>
          </cell>
          <cell r="D59">
            <v>2775856.8629999999</v>
          </cell>
          <cell r="E59">
            <v>142112.93259000001</v>
          </cell>
          <cell r="F59">
            <v>457.71799999999996</v>
          </cell>
          <cell r="G59">
            <v>21536134.345790002</v>
          </cell>
        </row>
        <row r="60">
          <cell r="A60" t="str">
            <v>březen</v>
          </cell>
          <cell r="C60">
            <v>18775235.22947</v>
          </cell>
          <cell r="D60">
            <v>2783131.3010000009</v>
          </cell>
          <cell r="E60">
            <v>141120.61961999998</v>
          </cell>
          <cell r="F60">
            <v>363.63599999999985</v>
          </cell>
          <cell r="G60">
            <v>21699850.786090001</v>
          </cell>
        </row>
        <row r="61">
          <cell r="A61" t="str">
            <v>duben</v>
          </cell>
          <cell r="C61">
            <v>20147613.122809991</v>
          </cell>
          <cell r="D61">
            <v>2683860.3439999986</v>
          </cell>
          <cell r="E61">
            <v>143483.41590999998</v>
          </cell>
          <cell r="F61">
            <v>467.85599999999999</v>
          </cell>
          <cell r="G61">
            <v>22975424.738719985</v>
          </cell>
        </row>
        <row r="62">
          <cell r="A62" t="str">
            <v>květen</v>
          </cell>
          <cell r="C62">
            <v>17715905.030780002</v>
          </cell>
          <cell r="D62">
            <v>2381824.5490000006</v>
          </cell>
          <cell r="E62">
            <v>145490.47180000006</v>
          </cell>
          <cell r="F62">
            <v>409.84899999999993</v>
          </cell>
          <cell r="G62">
            <v>20243629.900580004</v>
          </cell>
        </row>
        <row r="63">
          <cell r="A63" t="str">
            <v>červen</v>
          </cell>
          <cell r="C63">
            <v>21415298.577890009</v>
          </cell>
          <cell r="D63">
            <v>2419441.5519999992</v>
          </cell>
          <cell r="E63">
            <v>141453.14428999997</v>
          </cell>
          <cell r="F63">
            <v>421.03999999999996</v>
          </cell>
          <cell r="G63">
            <v>23976614.314180017</v>
          </cell>
        </row>
        <row r="64">
          <cell r="A64" t="str">
            <v>červenec</v>
          </cell>
          <cell r="C64">
            <v>16324204.11830999</v>
          </cell>
          <cell r="D64">
            <v>2267556.6310000047</v>
          </cell>
          <cell r="E64">
            <v>141443.89734000002</v>
          </cell>
          <cell r="F64">
            <v>416.46200000000044</v>
          </cell>
          <cell r="G64">
            <v>18733621.108649969</v>
          </cell>
        </row>
        <row r="65">
          <cell r="A65" t="str">
            <v>srpen</v>
          </cell>
          <cell r="C65">
            <v>18874933.298160002</v>
          </cell>
          <cell r="D65">
            <v>2116567.3739999942</v>
          </cell>
          <cell r="E65">
            <v>140349.82964999997</v>
          </cell>
          <cell r="F65">
            <v>408.94799999999987</v>
          </cell>
          <cell r="G65">
            <v>21132259.449810028</v>
          </cell>
        </row>
        <row r="66">
          <cell r="A66" t="str">
            <v>září</v>
          </cell>
          <cell r="C66">
            <v>18995165.184590012</v>
          </cell>
          <cell r="D66">
            <v>2125165.688000001</v>
          </cell>
          <cell r="E66">
            <v>141310.27484999993</v>
          </cell>
          <cell r="F66">
            <v>404.13999999999987</v>
          </cell>
          <cell r="G66">
            <v>21262045.287439972</v>
          </cell>
        </row>
        <row r="67">
          <cell r="A67" t="str">
            <v>říjen</v>
          </cell>
          <cell r="C67">
            <v>19001396.146979988</v>
          </cell>
          <cell r="D67">
            <v>2176054.3139999993</v>
          </cell>
          <cell r="E67">
            <v>141620.83721000003</v>
          </cell>
          <cell r="F67">
            <v>435.01800000000003</v>
          </cell>
          <cell r="G67">
            <v>21319506.316190004</v>
          </cell>
        </row>
        <row r="68">
          <cell r="A68" t="str">
            <v>listopad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A69" t="str">
            <v>prosinec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0">
          <cell r="A70">
            <v>2005</v>
          </cell>
        </row>
        <row r="71">
          <cell r="A71" t="str">
            <v>Zdroj: Bilance dávkových výdajů ČSSZ</v>
          </cell>
          <cell r="C71">
            <v>20642057.208190002</v>
          </cell>
          <cell r="D71">
            <v>2678014.4569999995</v>
          </cell>
          <cell r="E71">
            <v>124331.95299999999</v>
          </cell>
          <cell r="F71">
            <v>399.04700000000003</v>
          </cell>
          <cell r="G71">
            <v>23444802.66519</v>
          </cell>
        </row>
        <row r="72">
          <cell r="A72" t="str">
            <v>únor</v>
          </cell>
          <cell r="C72">
            <v>20130446.931089997</v>
          </cell>
          <cell r="D72">
            <v>2736268.0900000008</v>
          </cell>
          <cell r="E72">
            <v>141771.29577000003</v>
          </cell>
          <cell r="F72">
            <v>398.89599999999996</v>
          </cell>
          <cell r="G72">
            <v>23008885.212859999</v>
          </cell>
        </row>
        <row r="73">
          <cell r="A73" t="str">
            <v>březen</v>
          </cell>
          <cell r="C73">
            <v>20220036.614399999</v>
          </cell>
          <cell r="D73">
            <v>3204086.7919999994</v>
          </cell>
          <cell r="E73">
            <v>145171.39246</v>
          </cell>
          <cell r="F73">
            <v>299.0920000000001</v>
          </cell>
          <cell r="G73">
            <v>23569593.890859991</v>
          </cell>
        </row>
        <row r="74">
          <cell r="A74" t="str">
            <v>duben</v>
          </cell>
          <cell r="C74">
            <v>20256935.380070008</v>
          </cell>
          <cell r="D74">
            <v>3584543.5420000013</v>
          </cell>
          <cell r="E74">
            <v>139563.87510999996</v>
          </cell>
          <cell r="F74">
            <v>359.01699999999983</v>
          </cell>
          <cell r="G74">
            <v>23981401.814180017</v>
          </cell>
        </row>
        <row r="75">
          <cell r="A75" t="str">
            <v>květen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</row>
        <row r="76">
          <cell r="A76" t="str">
            <v>červen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A77" t="str">
            <v>červenec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</row>
        <row r="78">
          <cell r="A78" t="str">
            <v>srpen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</row>
        <row r="79">
          <cell r="A79" t="str">
            <v>září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</row>
        <row r="80">
          <cell r="A80" t="str">
            <v>říjen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</row>
        <row r="81">
          <cell r="A81" t="str">
            <v>listopad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</row>
        <row r="82">
          <cell r="A82" t="str">
            <v>prosinec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</row>
        <row r="84">
          <cell r="A84" t="str">
            <v>Zdroj: Bilance dávkových výdajů ČSSZ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obsah"/>
      <sheetName val="B_prij_r"/>
      <sheetName val="B_predp_r"/>
      <sheetName val="B_vyd_r"/>
      <sheetName val="B_prij_m"/>
      <sheetName val="B_predp_m"/>
      <sheetName val="B_vyd_m"/>
      <sheetName val="D_r"/>
      <sheetName val="D_m"/>
      <sheetName val="D_plneni"/>
      <sheetName val="N_r"/>
      <sheetName val="N_m"/>
      <sheetName val="N_plneni"/>
      <sheetName val="Pc_r"/>
      <sheetName val="Pc_m"/>
      <sheetName val="Pc_u"/>
      <sheetName val="PD_r"/>
      <sheetName val="PD_m"/>
      <sheetName val="PN_r"/>
      <sheetName val="PN_m"/>
      <sheetName val="Bezm"/>
      <sheetName val="Ost"/>
      <sheetName val="data_gA"/>
      <sheetName val="Bilance_plneni_A"/>
    </sheetNames>
    <definedNames>
      <definedName name="PRIJ_M" refersTo="='B_prij_m'!$A$1:$H$65536"/>
      <definedName name="VYDAJ_M" refersTo="='B_vyd_m'!$A$1:$H$65536"/>
    </definedNames>
    <sheetDataSet>
      <sheetData sheetId="0"/>
      <sheetData sheetId="1"/>
      <sheetData sheetId="2"/>
      <sheetData sheetId="3"/>
      <sheetData sheetId="4"/>
      <sheetData sheetId="5">
        <row r="2">
          <cell r="A2" t="str">
            <v>Dávkové příjmy v jednotlivých měsících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zaměst.</v>
          </cell>
          <cell r="F4" t="str">
            <v>ostatní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14306592</v>
          </cell>
          <cell r="D6">
            <v>2357022</v>
          </cell>
          <cell r="E6">
            <v>1977074</v>
          </cell>
          <cell r="F6">
            <v>828</v>
          </cell>
          <cell r="G6">
            <v>18641516</v>
          </cell>
        </row>
        <row r="7">
          <cell r="A7" t="str">
            <v>únor</v>
          </cell>
          <cell r="C7">
            <v>12161931</v>
          </cell>
          <cell r="D7">
            <v>1994083</v>
          </cell>
          <cell r="E7">
            <v>1682779</v>
          </cell>
          <cell r="F7">
            <v>335</v>
          </cell>
          <cell r="G7">
            <v>15839128</v>
          </cell>
        </row>
        <row r="8">
          <cell r="A8" t="str">
            <v>březen</v>
          </cell>
          <cell r="C8">
            <v>12275435</v>
          </cell>
          <cell r="D8">
            <v>2027458</v>
          </cell>
          <cell r="E8">
            <v>1698587</v>
          </cell>
          <cell r="F8">
            <v>218</v>
          </cell>
          <cell r="G8">
            <v>16001698</v>
          </cell>
        </row>
        <row r="9">
          <cell r="A9" t="str">
            <v>duben</v>
          </cell>
          <cell r="C9">
            <v>12771819</v>
          </cell>
          <cell r="D9">
            <v>2113293</v>
          </cell>
          <cell r="E9">
            <v>1767248</v>
          </cell>
          <cell r="F9">
            <v>159</v>
          </cell>
          <cell r="G9">
            <v>16652519</v>
          </cell>
        </row>
        <row r="10">
          <cell r="A10" t="str">
            <v>květen</v>
          </cell>
          <cell r="C10">
            <v>13122001</v>
          </cell>
          <cell r="D10">
            <v>2169453</v>
          </cell>
          <cell r="E10">
            <v>1815578</v>
          </cell>
          <cell r="F10">
            <v>213</v>
          </cell>
          <cell r="G10">
            <v>17107245</v>
          </cell>
        </row>
        <row r="11">
          <cell r="A11" t="str">
            <v>červen</v>
          </cell>
          <cell r="C11">
            <v>14637630</v>
          </cell>
          <cell r="D11">
            <v>2132649</v>
          </cell>
          <cell r="E11">
            <v>2025548</v>
          </cell>
          <cell r="F11">
            <v>428</v>
          </cell>
          <cell r="G11">
            <v>18796255</v>
          </cell>
        </row>
        <row r="12">
          <cell r="A12" t="str">
            <v>červenec</v>
          </cell>
          <cell r="C12">
            <v>13801563</v>
          </cell>
          <cell r="D12">
            <v>2562979</v>
          </cell>
          <cell r="E12">
            <v>1918251</v>
          </cell>
          <cell r="F12">
            <v>-19</v>
          </cell>
          <cell r="G12">
            <v>18282774</v>
          </cell>
        </row>
        <row r="13">
          <cell r="A13" t="str">
            <v>srpen</v>
          </cell>
          <cell r="C13">
            <v>13830170</v>
          </cell>
          <cell r="D13">
            <v>2255666</v>
          </cell>
          <cell r="E13">
            <v>1905590</v>
          </cell>
          <cell r="F13">
            <v>131</v>
          </cell>
          <cell r="G13">
            <v>17991557</v>
          </cell>
        </row>
        <row r="14">
          <cell r="A14" t="str">
            <v>září</v>
          </cell>
          <cell r="C14">
            <v>13466659</v>
          </cell>
          <cell r="D14">
            <v>2216560</v>
          </cell>
          <cell r="E14">
            <v>1863497</v>
          </cell>
          <cell r="F14">
            <v>174</v>
          </cell>
          <cell r="G14">
            <v>17546890</v>
          </cell>
        </row>
        <row r="15">
          <cell r="A15" t="str">
            <v>říjen</v>
          </cell>
          <cell r="C15">
            <v>13742394</v>
          </cell>
          <cell r="D15">
            <v>2263079</v>
          </cell>
          <cell r="E15">
            <v>1901713</v>
          </cell>
          <cell r="F15">
            <v>707</v>
          </cell>
          <cell r="G15">
            <v>17907893</v>
          </cell>
        </row>
        <row r="16">
          <cell r="A16" t="str">
            <v>listopad</v>
          </cell>
          <cell r="C16">
            <v>14353335</v>
          </cell>
          <cell r="D16">
            <v>2365014</v>
          </cell>
          <cell r="E16">
            <v>1986145</v>
          </cell>
          <cell r="F16">
            <v>400</v>
          </cell>
          <cell r="G16">
            <v>18704894</v>
          </cell>
        </row>
        <row r="17">
          <cell r="A17" t="str">
            <v>prosinec</v>
          </cell>
          <cell r="C17">
            <v>17131024</v>
          </cell>
          <cell r="D17">
            <v>2828243</v>
          </cell>
          <cell r="E17">
            <v>2370625</v>
          </cell>
          <cell r="F17">
            <v>235</v>
          </cell>
          <cell r="G17">
            <v>22330127</v>
          </cell>
        </row>
        <row r="18">
          <cell r="A18">
            <v>2001</v>
          </cell>
        </row>
        <row r="19">
          <cell r="A19" t="str">
            <v>leden</v>
          </cell>
          <cell r="C19">
            <v>15888676</v>
          </cell>
          <cell r="D19">
            <v>2597310</v>
          </cell>
          <cell r="E19">
            <v>2186262</v>
          </cell>
          <cell r="F19">
            <v>565</v>
          </cell>
          <cell r="G19">
            <v>20672813</v>
          </cell>
        </row>
        <row r="20">
          <cell r="A20" t="str">
            <v>únor</v>
          </cell>
          <cell r="C20">
            <v>13488846</v>
          </cell>
          <cell r="D20">
            <v>1939126</v>
          </cell>
          <cell r="E20">
            <v>1866539</v>
          </cell>
          <cell r="F20">
            <v>309</v>
          </cell>
          <cell r="G20">
            <v>17294820</v>
          </cell>
        </row>
        <row r="21">
          <cell r="A21" t="str">
            <v>březen</v>
          </cell>
          <cell r="C21">
            <v>13257078</v>
          </cell>
          <cell r="D21">
            <v>2464661</v>
          </cell>
          <cell r="E21">
            <v>1834098</v>
          </cell>
          <cell r="F21">
            <v>221</v>
          </cell>
          <cell r="G21">
            <v>17556058</v>
          </cell>
        </row>
        <row r="22">
          <cell r="A22" t="str">
            <v>duben</v>
          </cell>
          <cell r="C22">
            <v>14135288</v>
          </cell>
          <cell r="D22">
            <v>2327665</v>
          </cell>
          <cell r="E22">
            <v>1955985</v>
          </cell>
          <cell r="F22">
            <v>111</v>
          </cell>
          <cell r="G22">
            <v>18419049</v>
          </cell>
        </row>
        <row r="23">
          <cell r="A23" t="str">
            <v>květen</v>
          </cell>
          <cell r="C23">
            <v>14277416</v>
          </cell>
          <cell r="D23">
            <v>2348867</v>
          </cell>
          <cell r="E23">
            <v>1975456</v>
          </cell>
          <cell r="F23">
            <v>210</v>
          </cell>
          <cell r="G23">
            <v>18601949</v>
          </cell>
        </row>
        <row r="24">
          <cell r="A24" t="str">
            <v>červen</v>
          </cell>
          <cell r="C24">
            <v>16133625</v>
          </cell>
          <cell r="D24">
            <v>2660930</v>
          </cell>
          <cell r="E24">
            <v>2232544</v>
          </cell>
          <cell r="F24">
            <v>347</v>
          </cell>
          <cell r="G24">
            <v>21027446</v>
          </cell>
        </row>
        <row r="25">
          <cell r="A25" t="str">
            <v>červenec</v>
          </cell>
          <cell r="C25">
            <v>15017071</v>
          </cell>
          <cell r="D25">
            <v>2323157</v>
          </cell>
          <cell r="E25">
            <v>2078151</v>
          </cell>
          <cell r="F25">
            <v>181</v>
          </cell>
          <cell r="G25">
            <v>19418560</v>
          </cell>
        </row>
        <row r="26">
          <cell r="A26" t="str">
            <v>srpen</v>
          </cell>
          <cell r="C26">
            <v>15227953</v>
          </cell>
          <cell r="D26">
            <v>2636359</v>
          </cell>
          <cell r="E26">
            <v>2107204</v>
          </cell>
          <cell r="F26">
            <v>175</v>
          </cell>
          <cell r="G26">
            <v>19971691</v>
          </cell>
        </row>
        <row r="27">
          <cell r="A27" t="str">
            <v>září</v>
          </cell>
          <cell r="C27">
            <v>14467912</v>
          </cell>
          <cell r="D27">
            <v>2209407</v>
          </cell>
          <cell r="E27">
            <v>2001669</v>
          </cell>
          <cell r="F27">
            <v>265</v>
          </cell>
          <cell r="G27">
            <v>18679253</v>
          </cell>
        </row>
        <row r="28">
          <cell r="A28" t="str">
            <v>říjen</v>
          </cell>
          <cell r="C28">
            <v>14794162</v>
          </cell>
          <cell r="D28">
            <v>2615053</v>
          </cell>
          <cell r="E28">
            <v>2046738</v>
          </cell>
          <cell r="F28">
            <v>211</v>
          </cell>
          <cell r="G28">
            <v>19456164</v>
          </cell>
        </row>
        <row r="29">
          <cell r="A29" t="str">
            <v>listopad</v>
          </cell>
          <cell r="C29">
            <v>15492084</v>
          </cell>
          <cell r="D29">
            <v>2552925</v>
          </cell>
          <cell r="E29">
            <v>2143541</v>
          </cell>
          <cell r="F29">
            <v>444</v>
          </cell>
          <cell r="G29">
            <v>20188994</v>
          </cell>
        </row>
        <row r="30">
          <cell r="A30" t="str">
            <v>prosinec</v>
          </cell>
          <cell r="C30">
            <v>18207066</v>
          </cell>
          <cell r="D30">
            <v>2977618</v>
          </cell>
          <cell r="E30">
            <v>2519363</v>
          </cell>
          <cell r="F30">
            <v>397</v>
          </cell>
          <cell r="G30">
            <v>23704444</v>
          </cell>
        </row>
        <row r="31">
          <cell r="A31">
            <v>2002</v>
          </cell>
        </row>
        <row r="32">
          <cell r="A32" t="str">
            <v>leden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A33" t="str">
            <v>únor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březen</v>
          </cell>
          <cell r="C34">
            <v>14619620</v>
          </cell>
          <cell r="D34">
            <v>2365889</v>
          </cell>
          <cell r="E34">
            <v>2022878</v>
          </cell>
          <cell r="F34">
            <v>886</v>
          </cell>
          <cell r="G34">
            <v>19009273</v>
          </cell>
        </row>
        <row r="35">
          <cell r="A35" t="str">
            <v>duben</v>
          </cell>
          <cell r="C35">
            <v>15051257</v>
          </cell>
          <cell r="D35">
            <v>2407959</v>
          </cell>
          <cell r="E35">
            <v>2082566</v>
          </cell>
          <cell r="F35">
            <v>333</v>
          </cell>
          <cell r="G35">
            <v>19542115</v>
          </cell>
        </row>
        <row r="36">
          <cell r="A36" t="str">
            <v>květen</v>
          </cell>
          <cell r="C36">
            <v>15902117</v>
          </cell>
          <cell r="D36">
            <v>2639944</v>
          </cell>
          <cell r="E36">
            <v>2200281</v>
          </cell>
          <cell r="F36">
            <v>428</v>
          </cell>
          <cell r="G36">
            <v>20742770</v>
          </cell>
        </row>
        <row r="37">
          <cell r="A37" t="str">
            <v>červen</v>
          </cell>
          <cell r="C37">
            <v>17029591</v>
          </cell>
          <cell r="D37">
            <v>2738351</v>
          </cell>
          <cell r="E37">
            <v>2356544</v>
          </cell>
          <cell r="F37">
            <v>3041</v>
          </cell>
          <cell r="G37">
            <v>22127527</v>
          </cell>
        </row>
        <row r="38">
          <cell r="A38" t="str">
            <v>červenec</v>
          </cell>
          <cell r="C38">
            <v>16208415</v>
          </cell>
          <cell r="D38">
            <v>2665037</v>
          </cell>
          <cell r="E38">
            <v>2242865</v>
          </cell>
          <cell r="F38">
            <v>194</v>
          </cell>
          <cell r="G38">
            <v>21116511</v>
          </cell>
        </row>
        <row r="39">
          <cell r="A39" t="str">
            <v>srpen</v>
          </cell>
          <cell r="C39">
            <v>15958651</v>
          </cell>
          <cell r="D39">
            <v>2600360</v>
          </cell>
          <cell r="E39">
            <v>2208389</v>
          </cell>
          <cell r="F39">
            <v>1018</v>
          </cell>
          <cell r="G39">
            <v>20768418</v>
          </cell>
        </row>
        <row r="40">
          <cell r="A40" t="str">
            <v>září</v>
          </cell>
          <cell r="C40">
            <v>15266120</v>
          </cell>
          <cell r="D40">
            <v>2578336</v>
          </cell>
          <cell r="E40">
            <v>2112549</v>
          </cell>
          <cell r="F40">
            <v>-1874</v>
          </cell>
          <cell r="G40">
            <v>19955131</v>
          </cell>
        </row>
        <row r="41">
          <cell r="A41" t="str">
            <v>říjen</v>
          </cell>
          <cell r="C41">
            <v>15534650</v>
          </cell>
          <cell r="D41">
            <v>2567083</v>
          </cell>
          <cell r="E41">
            <v>2149483</v>
          </cell>
          <cell r="F41">
            <v>223</v>
          </cell>
          <cell r="G41">
            <v>20251439</v>
          </cell>
        </row>
        <row r="42">
          <cell r="A42" t="str">
            <v>listopad</v>
          </cell>
          <cell r="C42">
            <v>16209858</v>
          </cell>
          <cell r="D42">
            <v>2657056</v>
          </cell>
          <cell r="E42">
            <v>2242977</v>
          </cell>
          <cell r="F42">
            <v>523</v>
          </cell>
          <cell r="G42">
            <v>21110414</v>
          </cell>
        </row>
        <row r="43">
          <cell r="A43" t="str">
            <v>prosinec</v>
          </cell>
          <cell r="C43">
            <v>19598397.295700014</v>
          </cell>
          <cell r="D43">
            <v>3203720.78125</v>
          </cell>
          <cell r="E43">
            <v>2711635.4105399996</v>
          </cell>
          <cell r="F43">
            <v>1014.8558999999996</v>
          </cell>
          <cell r="G43">
            <v>25514768.343389988</v>
          </cell>
        </row>
        <row r="44">
          <cell r="A44">
            <v>2003</v>
          </cell>
        </row>
        <row r="45">
          <cell r="A45" t="str">
            <v>leden</v>
          </cell>
          <cell r="C45">
            <v>17434756.330759998</v>
          </cell>
          <cell r="D45">
            <v>2863969.0959100001</v>
          </cell>
          <cell r="E45">
            <v>2403851.14965</v>
          </cell>
          <cell r="F45">
            <v>474.07443000000001</v>
          </cell>
          <cell r="G45">
            <v>22703050.65075</v>
          </cell>
        </row>
        <row r="46">
          <cell r="A46" t="str">
            <v>únor</v>
          </cell>
          <cell r="C46">
            <v>15285777.430780001</v>
          </cell>
          <cell r="D46">
            <v>2520004.3322999994</v>
          </cell>
          <cell r="E46">
            <v>2115032.9147399999</v>
          </cell>
          <cell r="F46">
            <v>786.26619999999991</v>
          </cell>
          <cell r="G46">
            <v>19921600.944020007</v>
          </cell>
        </row>
        <row r="47">
          <cell r="A47" t="str">
            <v>březen</v>
          </cell>
          <cell r="C47">
            <v>15464154.530159999</v>
          </cell>
          <cell r="D47">
            <v>2530614.1606900003</v>
          </cell>
          <cell r="E47">
            <v>2139769.0267099999</v>
          </cell>
          <cell r="F47">
            <v>902.64569000000006</v>
          </cell>
          <cell r="G47">
            <v>20135440.363249987</v>
          </cell>
        </row>
        <row r="48">
          <cell r="A48" t="str">
            <v>duben</v>
          </cell>
          <cell r="C48">
            <v>15584377.002640001</v>
          </cell>
          <cell r="D48">
            <v>2566448.3798300009</v>
          </cell>
          <cell r="E48">
            <v>2156294.5543099996</v>
          </cell>
          <cell r="F48">
            <v>631.05180999999993</v>
          </cell>
          <cell r="G48">
            <v>20307750.98859001</v>
          </cell>
        </row>
        <row r="49">
          <cell r="A49" t="str">
            <v>květen</v>
          </cell>
          <cell r="C49">
            <v>16231193.112430006</v>
          </cell>
          <cell r="D49">
            <v>2603628.2254399993</v>
          </cell>
          <cell r="E49">
            <v>2245888.4968699999</v>
          </cell>
          <cell r="F49">
            <v>972.06079</v>
          </cell>
          <cell r="G49">
            <v>21081681.89553</v>
          </cell>
        </row>
        <row r="50">
          <cell r="A50" t="str">
            <v>červen</v>
          </cell>
          <cell r="C50">
            <v>18019446.972690001</v>
          </cell>
          <cell r="D50">
            <v>3010488.9753300007</v>
          </cell>
          <cell r="E50">
            <v>2493334.9858900011</v>
          </cell>
          <cell r="F50">
            <v>538.32263000000012</v>
          </cell>
          <cell r="G50">
            <v>23523809.25654</v>
          </cell>
        </row>
        <row r="51">
          <cell r="A51" t="str">
            <v>červenec</v>
          </cell>
          <cell r="C51">
            <v>17159541.194619998</v>
          </cell>
          <cell r="D51">
            <v>2821805.9930600002</v>
          </cell>
          <cell r="E51">
            <v>2374157.8289899994</v>
          </cell>
          <cell r="F51">
            <v>643.89426000000003</v>
          </cell>
          <cell r="G51">
            <v>22356148.910929993</v>
          </cell>
        </row>
        <row r="52">
          <cell r="A52" t="str">
            <v>srpen</v>
          </cell>
          <cell r="C52">
            <v>16945713.01936999</v>
          </cell>
          <cell r="D52">
            <v>2782900.1075999998</v>
          </cell>
          <cell r="E52">
            <v>2344860.0260200016</v>
          </cell>
          <cell r="F52">
            <v>374.24875999999949</v>
          </cell>
          <cell r="G52">
            <v>22073847.401750028</v>
          </cell>
        </row>
        <row r="53">
          <cell r="A53" t="str">
            <v>září</v>
          </cell>
          <cell r="C53">
            <v>16329478.059910014</v>
          </cell>
          <cell r="D53">
            <v>2677990.3807699978</v>
          </cell>
          <cell r="E53">
            <v>2259398.0054700002</v>
          </cell>
          <cell r="F53">
            <v>531.4950800000006</v>
          </cell>
          <cell r="G53">
            <v>21267397.941229969</v>
          </cell>
        </row>
        <row r="54">
          <cell r="A54" t="str">
            <v>říjen</v>
          </cell>
          <cell r="C54">
            <v>16719341.030990005</v>
          </cell>
          <cell r="D54">
            <v>2741145.2488700002</v>
          </cell>
          <cell r="E54">
            <v>2313416.7713899985</v>
          </cell>
          <cell r="F54">
            <v>784.72913999999946</v>
          </cell>
          <cell r="G54">
            <v>21774687.780389994</v>
          </cell>
        </row>
        <row r="55">
          <cell r="A55" t="str">
            <v>listopad</v>
          </cell>
          <cell r="C55">
            <v>16999911.852579981</v>
          </cell>
          <cell r="D55">
            <v>2787282.1001800001</v>
          </cell>
          <cell r="E55">
            <v>2352131.1831899993</v>
          </cell>
          <cell r="F55">
            <v>335.89867000000049</v>
          </cell>
          <cell r="G55">
            <v>22139661.034620017</v>
          </cell>
        </row>
        <row r="56">
          <cell r="A56" t="str">
            <v>prosinec</v>
          </cell>
          <cell r="C56">
            <v>20799432.833840013</v>
          </cell>
          <cell r="D56">
            <v>3409888.274240002</v>
          </cell>
          <cell r="E56">
            <v>2877644.5703100003</v>
          </cell>
          <cell r="F56">
            <v>982.05148999999983</v>
          </cell>
          <cell r="G56">
            <v>27087947.729880005</v>
          </cell>
        </row>
        <row r="57">
          <cell r="A57">
            <v>2004</v>
          </cell>
        </row>
        <row r="58">
          <cell r="A58" t="str">
            <v>leden</v>
          </cell>
          <cell r="C58">
            <v>19948648.18347</v>
          </cell>
          <cell r="D58">
            <v>3044764.4036400001</v>
          </cell>
          <cell r="E58">
            <v>1135189.0684700001</v>
          </cell>
          <cell r="F58">
            <v>379.89926000000003</v>
          </cell>
          <cell r="G58">
            <v>24128981.554839998</v>
          </cell>
        </row>
        <row r="59">
          <cell r="A59" t="str">
            <v>únor</v>
          </cell>
          <cell r="C59">
            <v>17424351.49281</v>
          </cell>
          <cell r="D59">
            <v>2627298.2304600002</v>
          </cell>
          <cell r="E59">
            <v>995013.29034000007</v>
          </cell>
          <cell r="F59">
            <v>541.46141999999998</v>
          </cell>
          <cell r="G59">
            <v>21047204.475029998</v>
          </cell>
        </row>
        <row r="60">
          <cell r="A60" t="str">
            <v>březen</v>
          </cell>
          <cell r="C60">
            <v>18893418.954829998</v>
          </cell>
          <cell r="D60">
            <v>2895794.8341599992</v>
          </cell>
          <cell r="E60">
            <v>1078871.79012</v>
          </cell>
          <cell r="F60">
            <v>1334.2921899999999</v>
          </cell>
          <cell r="G60">
            <v>22869419.871300004</v>
          </cell>
        </row>
        <row r="61">
          <cell r="A61" t="str">
            <v>duben</v>
          </cell>
          <cell r="C61">
            <v>18892180.035410002</v>
          </cell>
          <cell r="D61">
            <v>2880925.4687099997</v>
          </cell>
          <cell r="E61">
            <v>1078833.0141000003</v>
          </cell>
          <cell r="F61">
            <v>524.56606000000011</v>
          </cell>
          <cell r="G61">
            <v>22852463.084279999</v>
          </cell>
        </row>
        <row r="62">
          <cell r="A62" t="str">
            <v>květen</v>
          </cell>
          <cell r="C62">
            <v>18811596.16257</v>
          </cell>
          <cell r="D62">
            <v>2844223.9769900013</v>
          </cell>
          <cell r="E62">
            <v>1074178.6530099995</v>
          </cell>
          <cell r="F62">
            <v>887.19489000000021</v>
          </cell>
          <cell r="G62">
            <v>22730885.987459987</v>
          </cell>
        </row>
        <row r="63">
          <cell r="A63" t="str">
            <v>červen</v>
          </cell>
          <cell r="C63">
            <v>19889842.809450001</v>
          </cell>
          <cell r="D63">
            <v>2974743.0339100007</v>
          </cell>
          <cell r="E63">
            <v>1135801.8711200003</v>
          </cell>
          <cell r="F63">
            <v>713.79235000000017</v>
          </cell>
          <cell r="G63">
            <v>24001101.506830007</v>
          </cell>
        </row>
        <row r="64">
          <cell r="A64" t="str">
            <v>červenec</v>
          </cell>
          <cell r="C64">
            <v>19772207.048460007</v>
          </cell>
          <cell r="D64">
            <v>3015125.7359699979</v>
          </cell>
          <cell r="E64">
            <v>1129175.5226199999</v>
          </cell>
          <cell r="F64">
            <v>618.71378999999979</v>
          </cell>
          <cell r="G64">
            <v>23917127.020840019</v>
          </cell>
        </row>
        <row r="65">
          <cell r="A65" t="str">
            <v>srpen</v>
          </cell>
          <cell r="C65">
            <v>19741373.312830001</v>
          </cell>
          <cell r="D65">
            <v>2979058.6806600019</v>
          </cell>
          <cell r="E65">
            <v>1127387.3337699994</v>
          </cell>
          <cell r="F65">
            <v>608.74863000000005</v>
          </cell>
          <cell r="G65">
            <v>23848428.075890005</v>
          </cell>
        </row>
        <row r="66">
          <cell r="A66" t="str">
            <v>září</v>
          </cell>
          <cell r="C66">
            <v>18992393.306160003</v>
          </cell>
          <cell r="D66">
            <v>2869070.6798800007</v>
          </cell>
          <cell r="E66">
            <v>1084558.4210900012</v>
          </cell>
          <cell r="F66">
            <v>752.63263000000006</v>
          </cell>
          <cell r="G66">
            <v>22946775.039759994</v>
          </cell>
        </row>
        <row r="67">
          <cell r="A67" t="str">
            <v>říjen</v>
          </cell>
          <cell r="C67">
            <v>19285157.629909992</v>
          </cell>
          <cell r="D67">
            <v>2916650.8459299989</v>
          </cell>
          <cell r="E67">
            <v>1101266.2899699993</v>
          </cell>
          <cell r="F67">
            <v>4936.4990299999999</v>
          </cell>
          <cell r="G67">
            <v>23308011.264839977</v>
          </cell>
        </row>
        <row r="68">
          <cell r="A68" t="str">
            <v>listopad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A69" t="str">
            <v>prosinec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0">
          <cell r="A70">
            <v>2005</v>
          </cell>
        </row>
        <row r="71">
          <cell r="A71" t="str">
            <v>Zdroj: Bilance dávkových příjmů ČSSZ - platby</v>
          </cell>
          <cell r="C71">
            <v>21209889.14556</v>
          </cell>
          <cell r="D71">
            <v>3226983.4330600002</v>
          </cell>
          <cell r="E71">
            <v>1211242.5784499999</v>
          </cell>
          <cell r="F71">
            <v>710.06056000000001</v>
          </cell>
          <cell r="G71">
            <v>25648825.217630003</v>
          </cell>
        </row>
        <row r="72">
          <cell r="A72" t="str">
            <v>únor</v>
          </cell>
          <cell r="C72">
            <v>18675839.908209998</v>
          </cell>
          <cell r="D72">
            <v>2834345.5692799999</v>
          </cell>
          <cell r="E72">
            <v>1066413.9428300001</v>
          </cell>
          <cell r="F72">
            <v>649.54807999999991</v>
          </cell>
          <cell r="G72">
            <v>22577248.96839999</v>
          </cell>
        </row>
        <row r="73">
          <cell r="A73" t="str">
            <v>březen</v>
          </cell>
          <cell r="C73">
            <v>19130925.252939999</v>
          </cell>
          <cell r="D73">
            <v>2849278.1746399999</v>
          </cell>
          <cell r="E73">
            <v>1092399.6631100001</v>
          </cell>
          <cell r="F73">
            <v>475.35455999999999</v>
          </cell>
          <cell r="G73">
            <v>23073078.445249997</v>
          </cell>
        </row>
        <row r="74">
          <cell r="A74" t="str">
            <v>duben</v>
          </cell>
          <cell r="C74">
            <v>20002357.41939</v>
          </cell>
          <cell r="D74">
            <v>3040410.2205699999</v>
          </cell>
          <cell r="E74">
            <v>1142225.4929299997</v>
          </cell>
          <cell r="F74">
            <v>732.53442999999993</v>
          </cell>
          <cell r="G74">
            <v>24185725.667320013</v>
          </cell>
        </row>
        <row r="75">
          <cell r="A75" t="str">
            <v>květen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</row>
        <row r="76">
          <cell r="A76" t="str">
            <v>červen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A77" t="str">
            <v>červenec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</row>
        <row r="78">
          <cell r="A78" t="str">
            <v>srpen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</row>
        <row r="79">
          <cell r="A79" t="str">
            <v>září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</row>
        <row r="80">
          <cell r="A80" t="str">
            <v>říjen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</row>
        <row r="81">
          <cell r="A81" t="str">
            <v>listopad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</row>
        <row r="82">
          <cell r="A82" t="str">
            <v>prosinec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</row>
        <row r="84">
          <cell r="A84" t="str">
            <v>Zdroj: Bilance dávkových příjmů ČSSZ - platby</v>
          </cell>
        </row>
      </sheetData>
      <sheetData sheetId="6"/>
      <sheetData sheetId="7">
        <row r="2">
          <cell r="A2" t="str">
            <v>Dávkové výdaje v jednotlivých měsících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zaměst.</v>
          </cell>
          <cell r="F4" t="str">
            <v>ostatní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13842979</v>
          </cell>
          <cell r="D6">
            <v>2259808</v>
          </cell>
          <cell r="E6">
            <v>92640</v>
          </cell>
          <cell r="F6">
            <v>264</v>
          </cell>
          <cell r="G6">
            <v>16195691</v>
          </cell>
        </row>
        <row r="7">
          <cell r="A7" t="str">
            <v>únor</v>
          </cell>
          <cell r="C7">
            <v>15008874</v>
          </cell>
          <cell r="D7">
            <v>3162499</v>
          </cell>
          <cell r="E7">
            <v>113006</v>
          </cell>
          <cell r="F7">
            <v>339</v>
          </cell>
          <cell r="G7">
            <v>18284718</v>
          </cell>
        </row>
        <row r="8">
          <cell r="A8" t="str">
            <v>březen</v>
          </cell>
          <cell r="C8">
            <v>16230210</v>
          </cell>
          <cell r="D8">
            <v>2891676</v>
          </cell>
          <cell r="E8">
            <v>112447</v>
          </cell>
          <cell r="F8">
            <v>293</v>
          </cell>
          <cell r="G8">
            <v>19234626</v>
          </cell>
        </row>
        <row r="9">
          <cell r="A9" t="str">
            <v>duben</v>
          </cell>
          <cell r="C9">
            <v>15021390</v>
          </cell>
          <cell r="D9">
            <v>2391124</v>
          </cell>
          <cell r="E9">
            <v>129144</v>
          </cell>
          <cell r="F9">
            <v>324</v>
          </cell>
          <cell r="G9">
            <v>17541982</v>
          </cell>
        </row>
        <row r="10">
          <cell r="A10" t="str">
            <v>květen</v>
          </cell>
          <cell r="C10">
            <v>13904512</v>
          </cell>
          <cell r="D10">
            <v>2152530</v>
          </cell>
          <cell r="E10">
            <v>121080</v>
          </cell>
          <cell r="F10">
            <v>303</v>
          </cell>
          <cell r="G10">
            <v>16178425</v>
          </cell>
        </row>
        <row r="11">
          <cell r="A11" t="str">
            <v>červen</v>
          </cell>
          <cell r="C11">
            <v>17358158</v>
          </cell>
          <cell r="D11">
            <v>2012527</v>
          </cell>
          <cell r="E11">
            <v>121770</v>
          </cell>
          <cell r="F11">
            <v>320</v>
          </cell>
          <cell r="G11">
            <v>19492775</v>
          </cell>
        </row>
        <row r="12">
          <cell r="A12" t="str">
            <v>červenec</v>
          </cell>
          <cell r="C12">
            <v>12594438</v>
          </cell>
          <cell r="D12">
            <v>1917453</v>
          </cell>
          <cell r="E12">
            <v>121725</v>
          </cell>
          <cell r="F12">
            <v>319</v>
          </cell>
          <cell r="G12">
            <v>14633935</v>
          </cell>
        </row>
        <row r="13">
          <cell r="A13" t="str">
            <v>srpen</v>
          </cell>
          <cell r="C13">
            <v>15064300</v>
          </cell>
          <cell r="D13">
            <v>1888830</v>
          </cell>
          <cell r="E13">
            <v>120744</v>
          </cell>
          <cell r="F13">
            <v>335</v>
          </cell>
          <cell r="G13">
            <v>17074209</v>
          </cell>
        </row>
        <row r="14">
          <cell r="A14" t="str">
            <v>září</v>
          </cell>
          <cell r="C14">
            <v>15215818</v>
          </cell>
          <cell r="D14">
            <v>1889484</v>
          </cell>
          <cell r="E14">
            <v>121405</v>
          </cell>
          <cell r="F14">
            <v>298711</v>
          </cell>
          <cell r="G14">
            <v>17525418</v>
          </cell>
        </row>
        <row r="15">
          <cell r="A15" t="str">
            <v>říjen</v>
          </cell>
          <cell r="C15">
            <v>15199199</v>
          </cell>
          <cell r="D15">
            <v>2026836</v>
          </cell>
          <cell r="E15">
            <v>124289</v>
          </cell>
          <cell r="F15">
            <v>7562</v>
          </cell>
          <cell r="G15">
            <v>17357886</v>
          </cell>
        </row>
        <row r="16">
          <cell r="A16" t="str">
            <v>listopad</v>
          </cell>
          <cell r="C16">
            <v>15423191</v>
          </cell>
          <cell r="D16">
            <v>2320464</v>
          </cell>
          <cell r="E16">
            <v>112984</v>
          </cell>
          <cell r="F16">
            <v>5909</v>
          </cell>
          <cell r="G16">
            <v>17862548</v>
          </cell>
        </row>
        <row r="17">
          <cell r="A17" t="str">
            <v>prosinec</v>
          </cell>
          <cell r="C17">
            <v>17328192</v>
          </cell>
          <cell r="D17">
            <v>2292284</v>
          </cell>
          <cell r="E17">
            <v>130409</v>
          </cell>
          <cell r="F17">
            <v>5721</v>
          </cell>
          <cell r="G17">
            <v>19756606</v>
          </cell>
        </row>
        <row r="18">
          <cell r="A18">
            <v>2001</v>
          </cell>
        </row>
        <row r="19">
          <cell r="A19" t="str">
            <v>leden</v>
          </cell>
          <cell r="C19">
            <v>14754868</v>
          </cell>
          <cell r="D19">
            <v>2372273</v>
          </cell>
          <cell r="E19">
            <v>98912</v>
          </cell>
          <cell r="F19">
            <v>7149</v>
          </cell>
          <cell r="G19">
            <v>17233202</v>
          </cell>
        </row>
        <row r="20">
          <cell r="A20" t="str">
            <v>únor</v>
          </cell>
          <cell r="C20">
            <v>14771527</v>
          </cell>
          <cell r="D20">
            <v>2806783</v>
          </cell>
          <cell r="E20">
            <v>126779</v>
          </cell>
          <cell r="F20">
            <v>7535</v>
          </cell>
          <cell r="G20">
            <v>17712624</v>
          </cell>
        </row>
        <row r="21">
          <cell r="A21" t="str">
            <v>březen</v>
          </cell>
          <cell r="C21">
            <v>17754581</v>
          </cell>
          <cell r="D21">
            <v>3034583</v>
          </cell>
          <cell r="E21">
            <v>127584</v>
          </cell>
          <cell r="F21">
            <v>5805</v>
          </cell>
          <cell r="G21">
            <v>20922553</v>
          </cell>
        </row>
        <row r="22">
          <cell r="A22" t="str">
            <v>duben</v>
          </cell>
          <cell r="C22">
            <v>17512742</v>
          </cell>
          <cell r="D22">
            <v>2931296</v>
          </cell>
          <cell r="E22">
            <v>126338</v>
          </cell>
          <cell r="F22">
            <v>4987</v>
          </cell>
          <cell r="G22">
            <v>20575363</v>
          </cell>
        </row>
        <row r="23">
          <cell r="A23" t="str">
            <v>květen</v>
          </cell>
          <cell r="C23">
            <v>14953035</v>
          </cell>
          <cell r="D23">
            <v>2525155</v>
          </cell>
          <cell r="E23">
            <v>125582</v>
          </cell>
          <cell r="F23">
            <v>5132</v>
          </cell>
          <cell r="G23">
            <v>17608904</v>
          </cell>
        </row>
        <row r="24">
          <cell r="A24" t="str">
            <v>červen</v>
          </cell>
          <cell r="C24">
            <v>18735700</v>
          </cell>
          <cell r="D24">
            <v>2286838</v>
          </cell>
          <cell r="E24">
            <v>127968</v>
          </cell>
          <cell r="F24">
            <v>5111</v>
          </cell>
          <cell r="G24">
            <v>21155617</v>
          </cell>
        </row>
        <row r="25">
          <cell r="A25" t="str">
            <v>červenec</v>
          </cell>
          <cell r="C25">
            <v>13626476</v>
          </cell>
          <cell r="D25">
            <v>2165194</v>
          </cell>
          <cell r="E25">
            <v>125153</v>
          </cell>
          <cell r="F25">
            <v>4845</v>
          </cell>
          <cell r="G25">
            <v>15921668</v>
          </cell>
        </row>
        <row r="26">
          <cell r="A26" t="str">
            <v>srpen</v>
          </cell>
          <cell r="C26">
            <v>17431349</v>
          </cell>
          <cell r="D26">
            <v>2021937</v>
          </cell>
          <cell r="E26">
            <v>122883</v>
          </cell>
          <cell r="F26">
            <v>4114</v>
          </cell>
          <cell r="G26">
            <v>19580283</v>
          </cell>
        </row>
        <row r="27">
          <cell r="A27" t="str">
            <v>září</v>
          </cell>
          <cell r="C27">
            <v>15037892</v>
          </cell>
          <cell r="D27">
            <v>2031245</v>
          </cell>
          <cell r="E27">
            <v>127326</v>
          </cell>
          <cell r="F27">
            <v>-41771</v>
          </cell>
          <cell r="G27">
            <v>17154692</v>
          </cell>
        </row>
        <row r="28">
          <cell r="A28" t="str">
            <v>říjen</v>
          </cell>
          <cell r="C28">
            <v>16335061</v>
          </cell>
          <cell r="D28">
            <v>2263029</v>
          </cell>
          <cell r="E28">
            <v>137605</v>
          </cell>
          <cell r="F28">
            <v>419</v>
          </cell>
          <cell r="G28">
            <v>18736114</v>
          </cell>
        </row>
        <row r="29">
          <cell r="A29" t="str">
            <v>listopad</v>
          </cell>
          <cell r="C29">
            <v>17947181</v>
          </cell>
          <cell r="D29">
            <v>2630183</v>
          </cell>
          <cell r="E29">
            <v>131037</v>
          </cell>
          <cell r="F29">
            <v>372</v>
          </cell>
          <cell r="G29">
            <v>20708773</v>
          </cell>
        </row>
        <row r="30">
          <cell r="A30" t="str">
            <v>prosinec</v>
          </cell>
          <cell r="C30">
            <v>17253299</v>
          </cell>
          <cell r="D30">
            <v>2517025</v>
          </cell>
          <cell r="E30">
            <v>135166</v>
          </cell>
          <cell r="F30">
            <v>324</v>
          </cell>
          <cell r="G30">
            <v>19905814</v>
          </cell>
        </row>
        <row r="31">
          <cell r="A31">
            <v>2002</v>
          </cell>
        </row>
        <row r="32">
          <cell r="A32" t="str">
            <v>leden</v>
          </cell>
          <cell r="C32">
            <v>0</v>
          </cell>
          <cell r="D32">
            <v>2815789</v>
          </cell>
          <cell r="E32">
            <v>0</v>
          </cell>
          <cell r="F32">
            <v>0</v>
          </cell>
          <cell r="G32">
            <v>2815789</v>
          </cell>
        </row>
        <row r="33">
          <cell r="A33" t="str">
            <v>únor</v>
          </cell>
          <cell r="C33">
            <v>0</v>
          </cell>
          <cell r="D33">
            <v>3134150</v>
          </cell>
          <cell r="E33">
            <v>0</v>
          </cell>
          <cell r="F33">
            <v>0</v>
          </cell>
          <cell r="G33">
            <v>37197159</v>
          </cell>
        </row>
        <row r="34">
          <cell r="A34" t="str">
            <v>březen</v>
          </cell>
          <cell r="C34">
            <v>18797138</v>
          </cell>
          <cell r="D34">
            <v>3051650</v>
          </cell>
          <cell r="E34">
            <v>139756</v>
          </cell>
          <cell r="F34">
            <v>372</v>
          </cell>
          <cell r="G34">
            <v>21988916</v>
          </cell>
        </row>
        <row r="35">
          <cell r="A35" t="str">
            <v>duben</v>
          </cell>
          <cell r="C35">
            <v>17590630</v>
          </cell>
          <cell r="D35">
            <v>3015725</v>
          </cell>
          <cell r="E35">
            <v>139591</v>
          </cell>
          <cell r="F35">
            <v>360</v>
          </cell>
          <cell r="G35">
            <v>20746306</v>
          </cell>
        </row>
        <row r="36">
          <cell r="A36" t="str">
            <v>květen</v>
          </cell>
          <cell r="C36">
            <v>17487101</v>
          </cell>
          <cell r="D36">
            <v>2837643</v>
          </cell>
          <cell r="E36">
            <v>139960</v>
          </cell>
          <cell r="F36">
            <v>361</v>
          </cell>
          <cell r="G36">
            <v>20465065</v>
          </cell>
        </row>
        <row r="37">
          <cell r="A37" t="str">
            <v>červen</v>
          </cell>
          <cell r="C37">
            <v>17518601</v>
          </cell>
          <cell r="D37">
            <v>2500499</v>
          </cell>
          <cell r="E37">
            <v>130939</v>
          </cell>
          <cell r="F37">
            <v>366</v>
          </cell>
          <cell r="G37">
            <v>20150405</v>
          </cell>
        </row>
        <row r="38">
          <cell r="A38" t="str">
            <v>červenec</v>
          </cell>
          <cell r="C38">
            <v>16114702</v>
          </cell>
          <cell r="D38">
            <v>2422749</v>
          </cell>
          <cell r="E38">
            <v>139078</v>
          </cell>
          <cell r="F38">
            <v>368</v>
          </cell>
          <cell r="G38">
            <v>18676897</v>
          </cell>
        </row>
        <row r="39">
          <cell r="A39" t="str">
            <v>srpen</v>
          </cell>
          <cell r="C39">
            <v>17508857</v>
          </cell>
          <cell r="D39">
            <v>2321092</v>
          </cell>
          <cell r="E39">
            <v>135599</v>
          </cell>
          <cell r="F39">
            <v>355</v>
          </cell>
          <cell r="G39">
            <v>19965903</v>
          </cell>
        </row>
        <row r="40">
          <cell r="A40" t="str">
            <v>září</v>
          </cell>
          <cell r="C40">
            <v>17493582</v>
          </cell>
          <cell r="D40">
            <v>2341299</v>
          </cell>
          <cell r="E40">
            <v>135879</v>
          </cell>
          <cell r="F40">
            <v>364</v>
          </cell>
          <cell r="G40">
            <v>19971124</v>
          </cell>
        </row>
        <row r="41">
          <cell r="A41" t="str">
            <v>říjen</v>
          </cell>
          <cell r="C41">
            <v>17650263</v>
          </cell>
          <cell r="D41">
            <v>2536149</v>
          </cell>
          <cell r="E41">
            <v>141096</v>
          </cell>
          <cell r="F41">
            <v>373</v>
          </cell>
          <cell r="G41">
            <v>20327881</v>
          </cell>
        </row>
        <row r="42">
          <cell r="A42" t="str">
            <v>listopad</v>
          </cell>
          <cell r="C42">
            <v>17653086</v>
          </cell>
          <cell r="D42">
            <v>2939332</v>
          </cell>
          <cell r="E42">
            <v>138969</v>
          </cell>
          <cell r="F42">
            <v>360</v>
          </cell>
          <cell r="G42">
            <v>20731747</v>
          </cell>
        </row>
        <row r="43">
          <cell r="A43" t="str">
            <v>prosinec</v>
          </cell>
          <cell r="C43">
            <v>16640893.239589989</v>
          </cell>
          <cell r="D43">
            <v>2692965.8113300018</v>
          </cell>
          <cell r="E43">
            <v>141143.72986000008</v>
          </cell>
          <cell r="F43">
            <v>379.28999999999996</v>
          </cell>
          <cell r="G43">
            <v>19475382.070779979</v>
          </cell>
        </row>
        <row r="44">
          <cell r="A44">
            <v>2003</v>
          </cell>
        </row>
        <row r="45">
          <cell r="A45" t="str">
            <v>leden</v>
          </cell>
          <cell r="C45">
            <v>20307477.36854</v>
          </cell>
          <cell r="D45">
            <v>2923288.8510000003</v>
          </cell>
          <cell r="E45">
            <v>120367.94</v>
          </cell>
          <cell r="F45">
            <v>355.74599999999998</v>
          </cell>
          <cell r="G45">
            <v>23351489.905540001</v>
          </cell>
        </row>
        <row r="46">
          <cell r="A46" t="str">
            <v>únor</v>
          </cell>
          <cell r="C46">
            <v>18253076.247310001</v>
          </cell>
          <cell r="D46">
            <v>3170926.8940000008</v>
          </cell>
          <cell r="E46">
            <v>141783.41200000001</v>
          </cell>
          <cell r="F46">
            <v>420.24599999999998</v>
          </cell>
          <cell r="G46">
            <v>21566206.799310002</v>
          </cell>
        </row>
        <row r="47">
          <cell r="A47" t="str">
            <v>březen</v>
          </cell>
          <cell r="C47">
            <v>16719334.213199995</v>
          </cell>
          <cell r="D47">
            <v>3543670.3500000015</v>
          </cell>
          <cell r="E47">
            <v>136554.89809999999</v>
          </cell>
          <cell r="F47">
            <v>439.08999999999992</v>
          </cell>
          <cell r="G47">
            <v>20399998.551300004</v>
          </cell>
        </row>
        <row r="48">
          <cell r="A48" t="str">
            <v>duben</v>
          </cell>
          <cell r="C48">
            <v>20654089.720979996</v>
          </cell>
          <cell r="D48">
            <v>3787676.2989999969</v>
          </cell>
          <cell r="E48">
            <v>137824.31959000003</v>
          </cell>
          <cell r="F48">
            <v>469.43299999999999</v>
          </cell>
          <cell r="G48">
            <v>24580059.772569984</v>
          </cell>
        </row>
        <row r="49">
          <cell r="A49" t="str">
            <v>květen</v>
          </cell>
          <cell r="C49">
            <v>15413260.273670003</v>
          </cell>
          <cell r="D49">
            <v>2864029.9110000003</v>
          </cell>
          <cell r="E49">
            <v>137062.31212999998</v>
          </cell>
          <cell r="F49">
            <v>560.96399999999994</v>
          </cell>
          <cell r="G49">
            <v>18414913.460799992</v>
          </cell>
        </row>
        <row r="50">
          <cell r="A50" t="str">
            <v>červen</v>
          </cell>
          <cell r="C50">
            <v>18189543.018080011</v>
          </cell>
          <cell r="D50">
            <v>2553960.7159999982</v>
          </cell>
          <cell r="E50">
            <v>139886.07333000004</v>
          </cell>
          <cell r="F50">
            <v>450.48500000000013</v>
          </cell>
          <cell r="G50">
            <v>20883840.292410016</v>
          </cell>
        </row>
        <row r="51">
          <cell r="A51" t="str">
            <v>červenec</v>
          </cell>
          <cell r="C51">
            <v>18151763.799689993</v>
          </cell>
          <cell r="D51">
            <v>2462075.2360000014</v>
          </cell>
          <cell r="E51">
            <v>136362.59100999997</v>
          </cell>
          <cell r="F51">
            <v>533.90200000000004</v>
          </cell>
          <cell r="G51">
            <v>20750735.528699994</v>
          </cell>
        </row>
        <row r="52">
          <cell r="A52" t="str">
            <v>srpen</v>
          </cell>
          <cell r="C52">
            <v>18155272.432750002</v>
          </cell>
          <cell r="D52">
            <v>2373802.506000001</v>
          </cell>
          <cell r="E52">
            <v>136862.27678000007</v>
          </cell>
          <cell r="F52">
            <v>441.55000000000018</v>
          </cell>
          <cell r="G52">
            <v>20666378.76553002</v>
          </cell>
        </row>
        <row r="53">
          <cell r="A53" t="str">
            <v>září</v>
          </cell>
          <cell r="C53">
            <v>18209413.556230009</v>
          </cell>
          <cell r="D53">
            <v>2389480.0289999992</v>
          </cell>
          <cell r="E53">
            <v>136473.89757999987</v>
          </cell>
          <cell r="F53">
            <v>478.76199999999972</v>
          </cell>
          <cell r="G53">
            <v>20735846.244809985</v>
          </cell>
        </row>
        <row r="54">
          <cell r="A54" t="str">
            <v>říjen</v>
          </cell>
          <cell r="C54">
            <v>19571323.359310001</v>
          </cell>
          <cell r="D54">
            <v>2553415.5999999978</v>
          </cell>
          <cell r="E54">
            <v>137073.54605</v>
          </cell>
          <cell r="F54">
            <v>462.95600000000013</v>
          </cell>
          <cell r="G54">
            <v>22262275.461360008</v>
          </cell>
        </row>
        <row r="55">
          <cell r="A55" t="str">
            <v>listopad</v>
          </cell>
          <cell r="C55">
            <v>17114880.043719977</v>
          </cell>
          <cell r="D55">
            <v>2942852.1110000052</v>
          </cell>
          <cell r="E55">
            <v>139183.36452000006</v>
          </cell>
          <cell r="F55">
            <v>465.49200000000019</v>
          </cell>
          <cell r="G55">
            <v>20197381.011239946</v>
          </cell>
        </row>
        <row r="56">
          <cell r="A56" t="str">
            <v>prosinec</v>
          </cell>
          <cell r="C56">
            <v>19583842.670489997</v>
          </cell>
          <cell r="D56">
            <v>2741379.1319999956</v>
          </cell>
          <cell r="E56">
            <v>142200</v>
          </cell>
          <cell r="F56">
            <v>512.03799999999956</v>
          </cell>
          <cell r="G56">
            <v>22467933.840490013</v>
          </cell>
        </row>
        <row r="57">
          <cell r="A57">
            <v>2004</v>
          </cell>
        </row>
        <row r="58">
          <cell r="A58" t="str">
            <v>leden</v>
          </cell>
          <cell r="C58">
            <v>17549462.870850001</v>
          </cell>
          <cell r="D58">
            <v>2965214.034</v>
          </cell>
          <cell r="E58">
            <v>107018.228</v>
          </cell>
          <cell r="F58">
            <v>459.69000000000005</v>
          </cell>
          <cell r="G58">
            <v>20622154.82285</v>
          </cell>
        </row>
        <row r="59">
          <cell r="A59" t="str">
            <v>únor</v>
          </cell>
          <cell r="C59">
            <v>18617706.832200002</v>
          </cell>
          <cell r="D59">
            <v>2775856.8629999999</v>
          </cell>
          <cell r="E59">
            <v>142112.93259000001</v>
          </cell>
          <cell r="F59">
            <v>457.71799999999996</v>
          </cell>
          <cell r="G59">
            <v>21536134.345790002</v>
          </cell>
        </row>
        <row r="60">
          <cell r="A60" t="str">
            <v>březen</v>
          </cell>
          <cell r="C60">
            <v>18775235.22947</v>
          </cell>
          <cell r="D60">
            <v>2783131.3010000009</v>
          </cell>
          <cell r="E60">
            <v>141120.61961999998</v>
          </cell>
          <cell r="F60">
            <v>363.63599999999985</v>
          </cell>
          <cell r="G60">
            <v>21699850.786090001</v>
          </cell>
        </row>
        <row r="61">
          <cell r="A61" t="str">
            <v>duben</v>
          </cell>
          <cell r="C61">
            <v>20147613.122809991</v>
          </cell>
          <cell r="D61">
            <v>2683860.3439999986</v>
          </cell>
          <cell r="E61">
            <v>143483.41590999998</v>
          </cell>
          <cell r="F61">
            <v>467.85599999999999</v>
          </cell>
          <cell r="G61">
            <v>22975424.738719985</v>
          </cell>
        </row>
        <row r="62">
          <cell r="A62" t="str">
            <v>květen</v>
          </cell>
          <cell r="C62">
            <v>17715905.030780002</v>
          </cell>
          <cell r="D62">
            <v>2381824.5490000006</v>
          </cell>
          <cell r="E62">
            <v>145490.47180000006</v>
          </cell>
          <cell r="F62">
            <v>409.84899999999993</v>
          </cell>
          <cell r="G62">
            <v>20243629.900580004</v>
          </cell>
        </row>
        <row r="63">
          <cell r="A63" t="str">
            <v>červen</v>
          </cell>
          <cell r="C63">
            <v>21415298.577890009</v>
          </cell>
          <cell r="D63">
            <v>2419441.5519999992</v>
          </cell>
          <cell r="E63">
            <v>141453.14428999997</v>
          </cell>
          <cell r="F63">
            <v>421.03999999999996</v>
          </cell>
          <cell r="G63">
            <v>23976614.314180017</v>
          </cell>
        </row>
        <row r="64">
          <cell r="A64" t="str">
            <v>červenec</v>
          </cell>
          <cell r="C64">
            <v>16324204.11830999</v>
          </cell>
          <cell r="D64">
            <v>2267556.6310000047</v>
          </cell>
          <cell r="E64">
            <v>141443.89734000002</v>
          </cell>
          <cell r="F64">
            <v>416.46200000000044</v>
          </cell>
          <cell r="G64">
            <v>18733621.108649969</v>
          </cell>
        </row>
        <row r="65">
          <cell r="A65" t="str">
            <v>srpen</v>
          </cell>
          <cell r="C65">
            <v>18874933.298160002</v>
          </cell>
          <cell r="D65">
            <v>2116567.3739999942</v>
          </cell>
          <cell r="E65">
            <v>140349.82964999997</v>
          </cell>
          <cell r="F65">
            <v>408.94799999999987</v>
          </cell>
          <cell r="G65">
            <v>21132259.449810028</v>
          </cell>
        </row>
        <row r="66">
          <cell r="A66" t="str">
            <v>září</v>
          </cell>
          <cell r="C66">
            <v>18995165.184590012</v>
          </cell>
          <cell r="D66">
            <v>2125165.688000001</v>
          </cell>
          <cell r="E66">
            <v>141310.27484999993</v>
          </cell>
          <cell r="F66">
            <v>404.13999999999987</v>
          </cell>
          <cell r="G66">
            <v>21262045.287439972</v>
          </cell>
        </row>
        <row r="67">
          <cell r="A67" t="str">
            <v>říjen</v>
          </cell>
          <cell r="C67">
            <v>19001396.146979988</v>
          </cell>
          <cell r="D67">
            <v>2176054.3139999993</v>
          </cell>
          <cell r="E67">
            <v>141620.83721000003</v>
          </cell>
          <cell r="F67">
            <v>435.01800000000003</v>
          </cell>
          <cell r="G67">
            <v>21319506.316190004</v>
          </cell>
        </row>
        <row r="68">
          <cell r="A68" t="str">
            <v>listopad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A69" t="str">
            <v>prosinec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0">
          <cell r="A70">
            <v>2005</v>
          </cell>
        </row>
        <row r="71">
          <cell r="A71" t="str">
            <v>Zdroj: Bilance dávkových výdajů ČSSZ</v>
          </cell>
          <cell r="C71">
            <v>20642057.208190002</v>
          </cell>
          <cell r="D71">
            <v>2678014.4569999995</v>
          </cell>
          <cell r="E71">
            <v>124331.95299999999</v>
          </cell>
          <cell r="F71">
            <v>399.04700000000003</v>
          </cell>
          <cell r="G71">
            <v>23444802.66519</v>
          </cell>
        </row>
        <row r="72">
          <cell r="A72" t="str">
            <v>únor</v>
          </cell>
          <cell r="C72">
            <v>20130446.931089997</v>
          </cell>
          <cell r="D72">
            <v>2736268.0900000008</v>
          </cell>
          <cell r="E72">
            <v>141771.29577000003</v>
          </cell>
          <cell r="F72">
            <v>398.89599999999996</v>
          </cell>
          <cell r="G72">
            <v>23008885.212859999</v>
          </cell>
        </row>
        <row r="73">
          <cell r="A73" t="str">
            <v>březen</v>
          </cell>
          <cell r="C73">
            <v>20220036.614399999</v>
          </cell>
          <cell r="D73">
            <v>3204086.7919999994</v>
          </cell>
          <cell r="E73">
            <v>145171.39246</v>
          </cell>
          <cell r="F73">
            <v>299.0920000000001</v>
          </cell>
          <cell r="G73">
            <v>23569593.890859991</v>
          </cell>
        </row>
        <row r="74">
          <cell r="A74" t="str">
            <v>duben</v>
          </cell>
          <cell r="C74">
            <v>20256935.380070008</v>
          </cell>
          <cell r="D74">
            <v>3584543.5420000013</v>
          </cell>
          <cell r="E74">
            <v>139563.87510999996</v>
          </cell>
          <cell r="F74">
            <v>359.01699999999983</v>
          </cell>
          <cell r="G74">
            <v>23981401.814180017</v>
          </cell>
        </row>
        <row r="75">
          <cell r="A75" t="str">
            <v>květen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</row>
        <row r="76">
          <cell r="A76" t="str">
            <v>červen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A77" t="str">
            <v>červenec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</row>
        <row r="78">
          <cell r="A78" t="str">
            <v>srpen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</row>
        <row r="79">
          <cell r="A79" t="str">
            <v>září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</row>
        <row r="80">
          <cell r="A80" t="str">
            <v>říjen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</row>
        <row r="81">
          <cell r="A81" t="str">
            <v>listopad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</row>
        <row r="82">
          <cell r="A82" t="str">
            <v>prosinec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</row>
        <row r="84">
          <cell r="A84" t="str">
            <v>Zdroj: Bilance dávkových výdajů ČSSZ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obsah"/>
      <sheetName val="B_prij_r"/>
      <sheetName val="B_predp_r"/>
      <sheetName val="B_vyd_r"/>
      <sheetName val="B_prij_m"/>
      <sheetName val="B_predp_m"/>
      <sheetName val="B_vyd_m"/>
      <sheetName val="D_r"/>
      <sheetName val="D_m"/>
      <sheetName val="D_plneni"/>
      <sheetName val="N_r"/>
      <sheetName val="N_m"/>
      <sheetName val="N_plneni"/>
      <sheetName val="Pc_r"/>
      <sheetName val="Pc_m"/>
      <sheetName val="Pc_u"/>
      <sheetName val="PD_r"/>
      <sheetName val="PD_m"/>
      <sheetName val="PN_r"/>
      <sheetName val="PN_m"/>
      <sheetName val="Bezm"/>
      <sheetName val="Ost"/>
      <sheetName val="data_gA"/>
      <sheetName val="Bilance_plneni_A"/>
    </sheetNames>
    <definedNames>
      <definedName name="PRIJ_M" refersTo="='B_prij_m'!$A$1:$H$65536"/>
      <definedName name="VYDAJ_M" refersTo="='B_vyd_m'!$A$1:$H$65536"/>
    </definedNames>
    <sheetDataSet>
      <sheetData sheetId="0"/>
      <sheetData sheetId="1"/>
      <sheetData sheetId="2"/>
      <sheetData sheetId="3"/>
      <sheetData sheetId="4"/>
      <sheetData sheetId="5">
        <row r="2">
          <cell r="A2" t="str">
            <v>Dávkové příjmy v jednotlivých měsících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zaměst.</v>
          </cell>
          <cell r="F4" t="str">
            <v>ostatní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14306592</v>
          </cell>
          <cell r="D6">
            <v>2357022</v>
          </cell>
          <cell r="E6">
            <v>1977074</v>
          </cell>
          <cell r="F6">
            <v>828</v>
          </cell>
          <cell r="G6">
            <v>18641516</v>
          </cell>
        </row>
        <row r="7">
          <cell r="A7" t="str">
            <v>únor</v>
          </cell>
          <cell r="C7">
            <v>12161931</v>
          </cell>
          <cell r="D7">
            <v>1994083</v>
          </cell>
          <cell r="E7">
            <v>1682779</v>
          </cell>
          <cell r="F7">
            <v>335</v>
          </cell>
          <cell r="G7">
            <v>15839128</v>
          </cell>
        </row>
        <row r="8">
          <cell r="A8" t="str">
            <v>březen</v>
          </cell>
          <cell r="C8">
            <v>12275435</v>
          </cell>
          <cell r="D8">
            <v>2027458</v>
          </cell>
          <cell r="E8">
            <v>1698587</v>
          </cell>
          <cell r="F8">
            <v>218</v>
          </cell>
          <cell r="G8">
            <v>16001698</v>
          </cell>
        </row>
        <row r="9">
          <cell r="A9" t="str">
            <v>duben</v>
          </cell>
          <cell r="C9">
            <v>12771819</v>
          </cell>
          <cell r="D9">
            <v>2113293</v>
          </cell>
          <cell r="E9">
            <v>1767248</v>
          </cell>
          <cell r="F9">
            <v>159</v>
          </cell>
          <cell r="G9">
            <v>16652519</v>
          </cell>
        </row>
        <row r="10">
          <cell r="A10" t="str">
            <v>květen</v>
          </cell>
          <cell r="C10">
            <v>13122001</v>
          </cell>
          <cell r="D10">
            <v>2169453</v>
          </cell>
          <cell r="E10">
            <v>1815578</v>
          </cell>
          <cell r="F10">
            <v>213</v>
          </cell>
          <cell r="G10">
            <v>17107245</v>
          </cell>
        </row>
        <row r="11">
          <cell r="A11" t="str">
            <v>červen</v>
          </cell>
          <cell r="C11">
            <v>14637630</v>
          </cell>
          <cell r="D11">
            <v>2132649</v>
          </cell>
          <cell r="E11">
            <v>2025548</v>
          </cell>
          <cell r="F11">
            <v>428</v>
          </cell>
          <cell r="G11">
            <v>18796255</v>
          </cell>
        </row>
        <row r="12">
          <cell r="A12" t="str">
            <v>červenec</v>
          </cell>
          <cell r="C12">
            <v>13801563</v>
          </cell>
          <cell r="D12">
            <v>2562979</v>
          </cell>
          <cell r="E12">
            <v>1918251</v>
          </cell>
          <cell r="F12">
            <v>-19</v>
          </cell>
          <cell r="G12">
            <v>18282774</v>
          </cell>
        </row>
        <row r="13">
          <cell r="A13" t="str">
            <v>srpen</v>
          </cell>
          <cell r="C13">
            <v>13830170</v>
          </cell>
          <cell r="D13">
            <v>2255666</v>
          </cell>
          <cell r="E13">
            <v>1905590</v>
          </cell>
          <cell r="F13">
            <v>131</v>
          </cell>
          <cell r="G13">
            <v>17991557</v>
          </cell>
        </row>
        <row r="14">
          <cell r="A14" t="str">
            <v>září</v>
          </cell>
          <cell r="C14">
            <v>13466659</v>
          </cell>
          <cell r="D14">
            <v>2216560</v>
          </cell>
          <cell r="E14">
            <v>1863497</v>
          </cell>
          <cell r="F14">
            <v>174</v>
          </cell>
          <cell r="G14">
            <v>17546890</v>
          </cell>
        </row>
        <row r="15">
          <cell r="A15" t="str">
            <v>říjen</v>
          </cell>
          <cell r="C15">
            <v>13742394</v>
          </cell>
          <cell r="D15">
            <v>2263079</v>
          </cell>
          <cell r="E15">
            <v>1901713</v>
          </cell>
          <cell r="F15">
            <v>707</v>
          </cell>
          <cell r="G15">
            <v>17907893</v>
          </cell>
        </row>
        <row r="16">
          <cell r="A16" t="str">
            <v>listopad</v>
          </cell>
          <cell r="C16">
            <v>14353335</v>
          </cell>
          <cell r="D16">
            <v>2365014</v>
          </cell>
          <cell r="E16">
            <v>1986145</v>
          </cell>
          <cell r="F16">
            <v>400</v>
          </cell>
          <cell r="G16">
            <v>18704894</v>
          </cell>
        </row>
        <row r="17">
          <cell r="A17" t="str">
            <v>prosinec</v>
          </cell>
          <cell r="C17">
            <v>17131024</v>
          </cell>
          <cell r="D17">
            <v>2828243</v>
          </cell>
          <cell r="E17">
            <v>2370625</v>
          </cell>
          <cell r="F17">
            <v>235</v>
          </cell>
          <cell r="G17">
            <v>22330127</v>
          </cell>
        </row>
        <row r="18">
          <cell r="A18">
            <v>2001</v>
          </cell>
        </row>
        <row r="19">
          <cell r="A19" t="str">
            <v>leden</v>
          </cell>
          <cell r="C19">
            <v>15888676</v>
          </cell>
          <cell r="D19">
            <v>2597310</v>
          </cell>
          <cell r="E19">
            <v>2186262</v>
          </cell>
          <cell r="F19">
            <v>565</v>
          </cell>
          <cell r="G19">
            <v>20672813</v>
          </cell>
        </row>
        <row r="20">
          <cell r="A20" t="str">
            <v>únor</v>
          </cell>
          <cell r="C20">
            <v>13488846</v>
          </cell>
          <cell r="D20">
            <v>1939126</v>
          </cell>
          <cell r="E20">
            <v>1866539</v>
          </cell>
          <cell r="F20">
            <v>309</v>
          </cell>
          <cell r="G20">
            <v>17294820</v>
          </cell>
        </row>
        <row r="21">
          <cell r="A21" t="str">
            <v>březen</v>
          </cell>
          <cell r="C21">
            <v>13257078</v>
          </cell>
          <cell r="D21">
            <v>2464661</v>
          </cell>
          <cell r="E21">
            <v>1834098</v>
          </cell>
          <cell r="F21">
            <v>221</v>
          </cell>
          <cell r="G21">
            <v>17556058</v>
          </cell>
        </row>
        <row r="22">
          <cell r="A22" t="str">
            <v>duben</v>
          </cell>
          <cell r="C22">
            <v>14135288</v>
          </cell>
          <cell r="D22">
            <v>2327665</v>
          </cell>
          <cell r="E22">
            <v>1955985</v>
          </cell>
          <cell r="F22">
            <v>111</v>
          </cell>
          <cell r="G22">
            <v>18419049</v>
          </cell>
        </row>
        <row r="23">
          <cell r="A23" t="str">
            <v>květen</v>
          </cell>
          <cell r="C23">
            <v>14277416</v>
          </cell>
          <cell r="D23">
            <v>2348867</v>
          </cell>
          <cell r="E23">
            <v>1975456</v>
          </cell>
          <cell r="F23">
            <v>210</v>
          </cell>
          <cell r="G23">
            <v>18601949</v>
          </cell>
        </row>
        <row r="24">
          <cell r="A24" t="str">
            <v>červen</v>
          </cell>
          <cell r="C24">
            <v>16133625</v>
          </cell>
          <cell r="D24">
            <v>2660930</v>
          </cell>
          <cell r="E24">
            <v>2232544</v>
          </cell>
          <cell r="F24">
            <v>347</v>
          </cell>
          <cell r="G24">
            <v>21027446</v>
          </cell>
        </row>
        <row r="25">
          <cell r="A25" t="str">
            <v>červenec</v>
          </cell>
          <cell r="C25">
            <v>15017071</v>
          </cell>
          <cell r="D25">
            <v>2323157</v>
          </cell>
          <cell r="E25">
            <v>2078151</v>
          </cell>
          <cell r="F25">
            <v>181</v>
          </cell>
          <cell r="G25">
            <v>19418560</v>
          </cell>
        </row>
        <row r="26">
          <cell r="A26" t="str">
            <v>srpen</v>
          </cell>
          <cell r="C26">
            <v>15227953</v>
          </cell>
          <cell r="D26">
            <v>2636359</v>
          </cell>
          <cell r="E26">
            <v>2107204</v>
          </cell>
          <cell r="F26">
            <v>175</v>
          </cell>
          <cell r="G26">
            <v>19971691</v>
          </cell>
        </row>
        <row r="27">
          <cell r="A27" t="str">
            <v>září</v>
          </cell>
          <cell r="C27">
            <v>14467912</v>
          </cell>
          <cell r="D27">
            <v>2209407</v>
          </cell>
          <cell r="E27">
            <v>2001669</v>
          </cell>
          <cell r="F27">
            <v>265</v>
          </cell>
          <cell r="G27">
            <v>18679253</v>
          </cell>
        </row>
        <row r="28">
          <cell r="A28" t="str">
            <v>říjen</v>
          </cell>
          <cell r="C28">
            <v>14794162</v>
          </cell>
          <cell r="D28">
            <v>2615053</v>
          </cell>
          <cell r="E28">
            <v>2046738</v>
          </cell>
          <cell r="F28">
            <v>211</v>
          </cell>
          <cell r="G28">
            <v>19456164</v>
          </cell>
        </row>
        <row r="29">
          <cell r="A29" t="str">
            <v>listopad</v>
          </cell>
          <cell r="C29">
            <v>15492084</v>
          </cell>
          <cell r="D29">
            <v>2552925</v>
          </cell>
          <cell r="E29">
            <v>2143541</v>
          </cell>
          <cell r="F29">
            <v>444</v>
          </cell>
          <cell r="G29">
            <v>20188994</v>
          </cell>
        </row>
        <row r="30">
          <cell r="A30" t="str">
            <v>prosinec</v>
          </cell>
          <cell r="C30">
            <v>18207066</v>
          </cell>
          <cell r="D30">
            <v>2977618</v>
          </cell>
          <cell r="E30">
            <v>2519363</v>
          </cell>
          <cell r="F30">
            <v>397</v>
          </cell>
          <cell r="G30">
            <v>23704444</v>
          </cell>
        </row>
        <row r="31">
          <cell r="A31">
            <v>2002</v>
          </cell>
        </row>
        <row r="32">
          <cell r="A32" t="str">
            <v>leden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A33" t="str">
            <v>únor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březen</v>
          </cell>
          <cell r="C34">
            <v>14619620</v>
          </cell>
          <cell r="D34">
            <v>2365889</v>
          </cell>
          <cell r="E34">
            <v>2022878</v>
          </cell>
          <cell r="F34">
            <v>886</v>
          </cell>
          <cell r="G34">
            <v>19009273</v>
          </cell>
        </row>
        <row r="35">
          <cell r="A35" t="str">
            <v>duben</v>
          </cell>
          <cell r="C35">
            <v>15051257</v>
          </cell>
          <cell r="D35">
            <v>2407959</v>
          </cell>
          <cell r="E35">
            <v>2082566</v>
          </cell>
          <cell r="F35">
            <v>333</v>
          </cell>
          <cell r="G35">
            <v>19542115</v>
          </cell>
        </row>
        <row r="36">
          <cell r="A36" t="str">
            <v>květen</v>
          </cell>
          <cell r="C36">
            <v>15902117</v>
          </cell>
          <cell r="D36">
            <v>2639944</v>
          </cell>
          <cell r="E36">
            <v>2200281</v>
          </cell>
          <cell r="F36">
            <v>428</v>
          </cell>
          <cell r="G36">
            <v>20742770</v>
          </cell>
        </row>
        <row r="37">
          <cell r="A37" t="str">
            <v>červen</v>
          </cell>
          <cell r="C37">
            <v>17029591</v>
          </cell>
          <cell r="D37">
            <v>2738351</v>
          </cell>
          <cell r="E37">
            <v>2356544</v>
          </cell>
          <cell r="F37">
            <v>3041</v>
          </cell>
          <cell r="G37">
            <v>22127527</v>
          </cell>
        </row>
        <row r="38">
          <cell r="A38" t="str">
            <v>červenec</v>
          </cell>
          <cell r="C38">
            <v>16208415</v>
          </cell>
          <cell r="D38">
            <v>2665037</v>
          </cell>
          <cell r="E38">
            <v>2242865</v>
          </cell>
          <cell r="F38">
            <v>194</v>
          </cell>
          <cell r="G38">
            <v>21116511</v>
          </cell>
        </row>
        <row r="39">
          <cell r="A39" t="str">
            <v>srpen</v>
          </cell>
          <cell r="C39">
            <v>15958651</v>
          </cell>
          <cell r="D39">
            <v>2600360</v>
          </cell>
          <cell r="E39">
            <v>2208389</v>
          </cell>
          <cell r="F39">
            <v>1018</v>
          </cell>
          <cell r="G39">
            <v>20768418</v>
          </cell>
        </row>
        <row r="40">
          <cell r="A40" t="str">
            <v>září</v>
          </cell>
          <cell r="C40">
            <v>15266120</v>
          </cell>
          <cell r="D40">
            <v>2578336</v>
          </cell>
          <cell r="E40">
            <v>2112549</v>
          </cell>
          <cell r="F40">
            <v>-1874</v>
          </cell>
          <cell r="G40">
            <v>19955131</v>
          </cell>
        </row>
        <row r="41">
          <cell r="A41" t="str">
            <v>říjen</v>
          </cell>
          <cell r="C41">
            <v>15534650</v>
          </cell>
          <cell r="D41">
            <v>2567083</v>
          </cell>
          <cell r="E41">
            <v>2149483</v>
          </cell>
          <cell r="F41">
            <v>223</v>
          </cell>
          <cell r="G41">
            <v>20251439</v>
          </cell>
        </row>
        <row r="42">
          <cell r="A42" t="str">
            <v>listopad</v>
          </cell>
          <cell r="C42">
            <v>16209858</v>
          </cell>
          <cell r="D42">
            <v>2657056</v>
          </cell>
          <cell r="E42">
            <v>2242977</v>
          </cell>
          <cell r="F42">
            <v>523</v>
          </cell>
          <cell r="G42">
            <v>21110414</v>
          </cell>
        </row>
        <row r="43">
          <cell r="A43" t="str">
            <v>prosinec</v>
          </cell>
          <cell r="C43">
            <v>19598397.295700014</v>
          </cell>
          <cell r="D43">
            <v>3203720.78125</v>
          </cell>
          <cell r="E43">
            <v>2711635.4105399996</v>
          </cell>
          <cell r="F43">
            <v>1014.8558999999996</v>
          </cell>
          <cell r="G43">
            <v>25514768.343389988</v>
          </cell>
        </row>
        <row r="44">
          <cell r="A44">
            <v>2003</v>
          </cell>
        </row>
        <row r="45">
          <cell r="A45" t="str">
            <v>leden</v>
          </cell>
          <cell r="C45">
            <v>17434756.330759998</v>
          </cell>
          <cell r="D45">
            <v>2863969.0959100001</v>
          </cell>
          <cell r="E45">
            <v>2403851.14965</v>
          </cell>
          <cell r="F45">
            <v>474.07443000000001</v>
          </cell>
          <cell r="G45">
            <v>22703050.65075</v>
          </cell>
        </row>
        <row r="46">
          <cell r="A46" t="str">
            <v>únor</v>
          </cell>
          <cell r="C46">
            <v>15285777.430780001</v>
          </cell>
          <cell r="D46">
            <v>2520004.3322999994</v>
          </cell>
          <cell r="E46">
            <v>2115032.9147399999</v>
          </cell>
          <cell r="F46">
            <v>786.26619999999991</v>
          </cell>
          <cell r="G46">
            <v>19921600.944020007</v>
          </cell>
        </row>
        <row r="47">
          <cell r="A47" t="str">
            <v>březen</v>
          </cell>
          <cell r="C47">
            <v>15464154.530159999</v>
          </cell>
          <cell r="D47">
            <v>2530614.1606900003</v>
          </cell>
          <cell r="E47">
            <v>2139769.0267099999</v>
          </cell>
          <cell r="F47">
            <v>902.64569000000006</v>
          </cell>
          <cell r="G47">
            <v>20135440.363249987</v>
          </cell>
        </row>
        <row r="48">
          <cell r="A48" t="str">
            <v>duben</v>
          </cell>
          <cell r="C48">
            <v>15584377.002640001</v>
          </cell>
          <cell r="D48">
            <v>2566448.3798300009</v>
          </cell>
          <cell r="E48">
            <v>2156294.5543099996</v>
          </cell>
          <cell r="F48">
            <v>631.05180999999993</v>
          </cell>
          <cell r="G48">
            <v>20307750.98859001</v>
          </cell>
        </row>
        <row r="49">
          <cell r="A49" t="str">
            <v>květen</v>
          </cell>
          <cell r="C49">
            <v>16231193.112430006</v>
          </cell>
          <cell r="D49">
            <v>2603628.2254399993</v>
          </cell>
          <cell r="E49">
            <v>2245888.4968699999</v>
          </cell>
          <cell r="F49">
            <v>972.06079</v>
          </cell>
          <cell r="G49">
            <v>21081681.89553</v>
          </cell>
        </row>
        <row r="50">
          <cell r="A50" t="str">
            <v>červen</v>
          </cell>
          <cell r="C50">
            <v>18019446.972690001</v>
          </cell>
          <cell r="D50">
            <v>3010488.9753300007</v>
          </cell>
          <cell r="E50">
            <v>2493334.9858900011</v>
          </cell>
          <cell r="F50">
            <v>538.32263000000012</v>
          </cell>
          <cell r="G50">
            <v>23523809.25654</v>
          </cell>
        </row>
        <row r="51">
          <cell r="A51" t="str">
            <v>červenec</v>
          </cell>
          <cell r="C51">
            <v>17159541.194619998</v>
          </cell>
          <cell r="D51">
            <v>2821805.9930600002</v>
          </cell>
          <cell r="E51">
            <v>2374157.8289899994</v>
          </cell>
          <cell r="F51">
            <v>643.89426000000003</v>
          </cell>
          <cell r="G51">
            <v>22356148.910929993</v>
          </cell>
        </row>
        <row r="52">
          <cell r="A52" t="str">
            <v>srpen</v>
          </cell>
          <cell r="C52">
            <v>16945713.01936999</v>
          </cell>
          <cell r="D52">
            <v>2782900.1075999998</v>
          </cell>
          <cell r="E52">
            <v>2344860.0260200016</v>
          </cell>
          <cell r="F52">
            <v>374.24875999999949</v>
          </cell>
          <cell r="G52">
            <v>22073847.401750028</v>
          </cell>
        </row>
        <row r="53">
          <cell r="A53" t="str">
            <v>září</v>
          </cell>
          <cell r="C53">
            <v>16329478.059910014</v>
          </cell>
          <cell r="D53">
            <v>2677990.3807699978</v>
          </cell>
          <cell r="E53">
            <v>2259398.0054700002</v>
          </cell>
          <cell r="F53">
            <v>531.4950800000006</v>
          </cell>
          <cell r="G53">
            <v>21267397.941229969</v>
          </cell>
        </row>
        <row r="54">
          <cell r="A54" t="str">
            <v>říjen</v>
          </cell>
          <cell r="C54">
            <v>16719341.030990005</v>
          </cell>
          <cell r="D54">
            <v>2741145.2488700002</v>
          </cell>
          <cell r="E54">
            <v>2313416.7713899985</v>
          </cell>
          <cell r="F54">
            <v>784.72913999999946</v>
          </cell>
          <cell r="G54">
            <v>21774687.780389994</v>
          </cell>
        </row>
        <row r="55">
          <cell r="A55" t="str">
            <v>listopad</v>
          </cell>
          <cell r="C55">
            <v>16999911.852579981</v>
          </cell>
          <cell r="D55">
            <v>2787282.1001800001</v>
          </cell>
          <cell r="E55">
            <v>2352131.1831899993</v>
          </cell>
          <cell r="F55">
            <v>335.89867000000049</v>
          </cell>
          <cell r="G55">
            <v>22139661.034620017</v>
          </cell>
        </row>
        <row r="56">
          <cell r="A56" t="str">
            <v>prosinec</v>
          </cell>
          <cell r="C56">
            <v>20799432.833840013</v>
          </cell>
          <cell r="D56">
            <v>3409888.274240002</v>
          </cell>
          <cell r="E56">
            <v>2877644.5703100003</v>
          </cell>
          <cell r="F56">
            <v>982.05148999999983</v>
          </cell>
          <cell r="G56">
            <v>27087947.729880005</v>
          </cell>
        </row>
        <row r="57">
          <cell r="A57">
            <v>2004</v>
          </cell>
        </row>
        <row r="58">
          <cell r="A58" t="str">
            <v>leden</v>
          </cell>
          <cell r="C58">
            <v>19948648.18347</v>
          </cell>
          <cell r="D58">
            <v>3044764.4036400001</v>
          </cell>
          <cell r="E58">
            <v>1135189.0684700001</v>
          </cell>
          <cell r="F58">
            <v>379.89926000000003</v>
          </cell>
          <cell r="G58">
            <v>24128981.554839998</v>
          </cell>
        </row>
        <row r="59">
          <cell r="A59" t="str">
            <v>únor</v>
          </cell>
          <cell r="C59">
            <v>17424351.49281</v>
          </cell>
          <cell r="D59">
            <v>2627298.2304600002</v>
          </cell>
          <cell r="E59">
            <v>995013.29034000007</v>
          </cell>
          <cell r="F59">
            <v>541.46141999999998</v>
          </cell>
          <cell r="G59">
            <v>21047204.475029998</v>
          </cell>
        </row>
        <row r="60">
          <cell r="A60" t="str">
            <v>březen</v>
          </cell>
          <cell r="C60">
            <v>18893418.954829998</v>
          </cell>
          <cell r="D60">
            <v>2895794.8341599992</v>
          </cell>
          <cell r="E60">
            <v>1078871.79012</v>
          </cell>
          <cell r="F60">
            <v>1334.2921899999999</v>
          </cell>
          <cell r="G60">
            <v>22869419.871300004</v>
          </cell>
        </row>
        <row r="61">
          <cell r="A61" t="str">
            <v>duben</v>
          </cell>
          <cell r="C61">
            <v>18892180.035410002</v>
          </cell>
          <cell r="D61">
            <v>2880925.4687099997</v>
          </cell>
          <cell r="E61">
            <v>1078833.0141000003</v>
          </cell>
          <cell r="F61">
            <v>524.56606000000011</v>
          </cell>
          <cell r="G61">
            <v>22852463.084279999</v>
          </cell>
        </row>
        <row r="62">
          <cell r="A62" t="str">
            <v>květen</v>
          </cell>
          <cell r="C62">
            <v>18811596.16257</v>
          </cell>
          <cell r="D62">
            <v>2844223.9769900013</v>
          </cell>
          <cell r="E62">
            <v>1074178.6530099995</v>
          </cell>
          <cell r="F62">
            <v>887.19489000000021</v>
          </cell>
          <cell r="G62">
            <v>22730885.987459987</v>
          </cell>
        </row>
        <row r="63">
          <cell r="A63" t="str">
            <v>červen</v>
          </cell>
          <cell r="C63">
            <v>19889842.809450001</v>
          </cell>
          <cell r="D63">
            <v>2974743.0339100007</v>
          </cell>
          <cell r="E63">
            <v>1135801.8711200003</v>
          </cell>
          <cell r="F63">
            <v>713.79235000000017</v>
          </cell>
          <cell r="G63">
            <v>24001101.506830007</v>
          </cell>
        </row>
        <row r="64">
          <cell r="A64" t="str">
            <v>červenec</v>
          </cell>
          <cell r="C64">
            <v>19772207.048460007</v>
          </cell>
          <cell r="D64">
            <v>3015125.7359699979</v>
          </cell>
          <cell r="E64">
            <v>1129175.5226199999</v>
          </cell>
          <cell r="F64">
            <v>618.71378999999979</v>
          </cell>
          <cell r="G64">
            <v>23917127.020840019</v>
          </cell>
        </row>
        <row r="65">
          <cell r="A65" t="str">
            <v>srpen</v>
          </cell>
          <cell r="C65">
            <v>19741373.312830001</v>
          </cell>
          <cell r="D65">
            <v>2979058.6806600019</v>
          </cell>
          <cell r="E65">
            <v>1127387.3337699994</v>
          </cell>
          <cell r="F65">
            <v>608.74863000000005</v>
          </cell>
          <cell r="G65">
            <v>23848428.075890005</v>
          </cell>
        </row>
        <row r="66">
          <cell r="A66" t="str">
            <v>září</v>
          </cell>
          <cell r="C66">
            <v>18992393.306160003</v>
          </cell>
          <cell r="D66">
            <v>2869070.6798800007</v>
          </cell>
          <cell r="E66">
            <v>1084558.4210900012</v>
          </cell>
          <cell r="F66">
            <v>752.63263000000006</v>
          </cell>
          <cell r="G66">
            <v>22946775.039759994</v>
          </cell>
        </row>
        <row r="67">
          <cell r="A67" t="str">
            <v>říjen</v>
          </cell>
          <cell r="C67">
            <v>19285157.629909992</v>
          </cell>
          <cell r="D67">
            <v>2916650.8459299989</v>
          </cell>
          <cell r="E67">
            <v>1101266.2899699993</v>
          </cell>
          <cell r="F67">
            <v>4936.4990299999999</v>
          </cell>
          <cell r="G67">
            <v>23308011.264839977</v>
          </cell>
        </row>
        <row r="68">
          <cell r="A68" t="str">
            <v>listopad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A69" t="str">
            <v>prosinec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0">
          <cell r="A70">
            <v>2005</v>
          </cell>
        </row>
        <row r="71">
          <cell r="A71" t="str">
            <v>Zdroj: Bilance dávkových příjmů ČSSZ - platby</v>
          </cell>
          <cell r="C71">
            <v>21209889.14556</v>
          </cell>
          <cell r="D71">
            <v>3226983.4330600002</v>
          </cell>
          <cell r="E71">
            <v>1211242.5784499999</v>
          </cell>
          <cell r="F71">
            <v>710.06056000000001</v>
          </cell>
          <cell r="G71">
            <v>25648825.217630003</v>
          </cell>
        </row>
        <row r="72">
          <cell r="A72" t="str">
            <v>únor</v>
          </cell>
          <cell r="C72">
            <v>18675839.908209998</v>
          </cell>
          <cell r="D72">
            <v>2834345.5692799999</v>
          </cell>
          <cell r="E72">
            <v>1066413.9428300001</v>
          </cell>
          <cell r="F72">
            <v>649.54807999999991</v>
          </cell>
          <cell r="G72">
            <v>22577248.96839999</v>
          </cell>
        </row>
        <row r="73">
          <cell r="A73" t="str">
            <v>březen</v>
          </cell>
          <cell r="C73">
            <v>19130925.252939999</v>
          </cell>
          <cell r="D73">
            <v>2849278.1746399999</v>
          </cell>
          <cell r="E73">
            <v>1092399.6631100001</v>
          </cell>
          <cell r="F73">
            <v>475.35455999999999</v>
          </cell>
          <cell r="G73">
            <v>23073078.445249997</v>
          </cell>
        </row>
        <row r="74">
          <cell r="A74" t="str">
            <v>duben</v>
          </cell>
          <cell r="C74">
            <v>20002357.41939</v>
          </cell>
          <cell r="D74">
            <v>3040410.2205699999</v>
          </cell>
          <cell r="E74">
            <v>1142225.4929299997</v>
          </cell>
          <cell r="F74">
            <v>732.53442999999993</v>
          </cell>
          <cell r="G74">
            <v>24185725.667320013</v>
          </cell>
        </row>
        <row r="75">
          <cell r="A75" t="str">
            <v>květen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</row>
        <row r="76">
          <cell r="A76" t="str">
            <v>červen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A77" t="str">
            <v>červenec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</row>
        <row r="78">
          <cell r="A78" t="str">
            <v>srpen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</row>
        <row r="79">
          <cell r="A79" t="str">
            <v>září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</row>
        <row r="80">
          <cell r="A80" t="str">
            <v>říjen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</row>
        <row r="81">
          <cell r="A81" t="str">
            <v>listopad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</row>
        <row r="82">
          <cell r="A82" t="str">
            <v>prosinec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</row>
        <row r="84">
          <cell r="A84" t="str">
            <v>Zdroj: Bilance dávkových příjmů ČSSZ - platby</v>
          </cell>
        </row>
      </sheetData>
      <sheetData sheetId="6"/>
      <sheetData sheetId="7">
        <row r="2">
          <cell r="A2" t="str">
            <v>Dávkové výdaje v jednotlivých měsících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zaměst.</v>
          </cell>
          <cell r="F4" t="str">
            <v>ostatní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13842979</v>
          </cell>
          <cell r="D6">
            <v>2259808</v>
          </cell>
          <cell r="E6">
            <v>92640</v>
          </cell>
          <cell r="F6">
            <v>264</v>
          </cell>
          <cell r="G6">
            <v>16195691</v>
          </cell>
        </row>
        <row r="7">
          <cell r="A7" t="str">
            <v>únor</v>
          </cell>
          <cell r="C7">
            <v>15008874</v>
          </cell>
          <cell r="D7">
            <v>3162499</v>
          </cell>
          <cell r="E7">
            <v>113006</v>
          </cell>
          <cell r="F7">
            <v>339</v>
          </cell>
          <cell r="G7">
            <v>18284718</v>
          </cell>
        </row>
        <row r="8">
          <cell r="A8" t="str">
            <v>březen</v>
          </cell>
          <cell r="C8">
            <v>16230210</v>
          </cell>
          <cell r="D8">
            <v>2891676</v>
          </cell>
          <cell r="E8">
            <v>112447</v>
          </cell>
          <cell r="F8">
            <v>293</v>
          </cell>
          <cell r="G8">
            <v>19234626</v>
          </cell>
        </row>
        <row r="9">
          <cell r="A9" t="str">
            <v>duben</v>
          </cell>
          <cell r="C9">
            <v>15021390</v>
          </cell>
          <cell r="D9">
            <v>2391124</v>
          </cell>
          <cell r="E9">
            <v>129144</v>
          </cell>
          <cell r="F9">
            <v>324</v>
          </cell>
          <cell r="G9">
            <v>17541982</v>
          </cell>
        </row>
        <row r="10">
          <cell r="A10" t="str">
            <v>květen</v>
          </cell>
          <cell r="C10">
            <v>13904512</v>
          </cell>
          <cell r="D10">
            <v>2152530</v>
          </cell>
          <cell r="E10">
            <v>121080</v>
          </cell>
          <cell r="F10">
            <v>303</v>
          </cell>
          <cell r="G10">
            <v>16178425</v>
          </cell>
        </row>
        <row r="11">
          <cell r="A11" t="str">
            <v>červen</v>
          </cell>
          <cell r="C11">
            <v>17358158</v>
          </cell>
          <cell r="D11">
            <v>2012527</v>
          </cell>
          <cell r="E11">
            <v>121770</v>
          </cell>
          <cell r="F11">
            <v>320</v>
          </cell>
          <cell r="G11">
            <v>19492775</v>
          </cell>
        </row>
        <row r="12">
          <cell r="A12" t="str">
            <v>červenec</v>
          </cell>
          <cell r="C12">
            <v>12594438</v>
          </cell>
          <cell r="D12">
            <v>1917453</v>
          </cell>
          <cell r="E12">
            <v>121725</v>
          </cell>
          <cell r="F12">
            <v>319</v>
          </cell>
          <cell r="G12">
            <v>14633935</v>
          </cell>
        </row>
        <row r="13">
          <cell r="A13" t="str">
            <v>srpen</v>
          </cell>
          <cell r="C13">
            <v>15064300</v>
          </cell>
          <cell r="D13">
            <v>1888830</v>
          </cell>
          <cell r="E13">
            <v>120744</v>
          </cell>
          <cell r="F13">
            <v>335</v>
          </cell>
          <cell r="G13">
            <v>17074209</v>
          </cell>
        </row>
        <row r="14">
          <cell r="A14" t="str">
            <v>září</v>
          </cell>
          <cell r="C14">
            <v>15215818</v>
          </cell>
          <cell r="D14">
            <v>1889484</v>
          </cell>
          <cell r="E14">
            <v>121405</v>
          </cell>
          <cell r="F14">
            <v>298711</v>
          </cell>
          <cell r="G14">
            <v>17525418</v>
          </cell>
        </row>
        <row r="15">
          <cell r="A15" t="str">
            <v>říjen</v>
          </cell>
          <cell r="C15">
            <v>15199199</v>
          </cell>
          <cell r="D15">
            <v>2026836</v>
          </cell>
          <cell r="E15">
            <v>124289</v>
          </cell>
          <cell r="F15">
            <v>7562</v>
          </cell>
          <cell r="G15">
            <v>17357886</v>
          </cell>
        </row>
        <row r="16">
          <cell r="A16" t="str">
            <v>listopad</v>
          </cell>
          <cell r="C16">
            <v>15423191</v>
          </cell>
          <cell r="D16">
            <v>2320464</v>
          </cell>
          <cell r="E16">
            <v>112984</v>
          </cell>
          <cell r="F16">
            <v>5909</v>
          </cell>
          <cell r="G16">
            <v>17862548</v>
          </cell>
        </row>
        <row r="17">
          <cell r="A17" t="str">
            <v>prosinec</v>
          </cell>
          <cell r="C17">
            <v>17328192</v>
          </cell>
          <cell r="D17">
            <v>2292284</v>
          </cell>
          <cell r="E17">
            <v>130409</v>
          </cell>
          <cell r="F17">
            <v>5721</v>
          </cell>
          <cell r="G17">
            <v>19756606</v>
          </cell>
        </row>
        <row r="18">
          <cell r="A18">
            <v>2001</v>
          </cell>
        </row>
        <row r="19">
          <cell r="A19" t="str">
            <v>leden</v>
          </cell>
          <cell r="C19">
            <v>14754868</v>
          </cell>
          <cell r="D19">
            <v>2372273</v>
          </cell>
          <cell r="E19">
            <v>98912</v>
          </cell>
          <cell r="F19">
            <v>7149</v>
          </cell>
          <cell r="G19">
            <v>17233202</v>
          </cell>
        </row>
        <row r="20">
          <cell r="A20" t="str">
            <v>únor</v>
          </cell>
          <cell r="C20">
            <v>14771527</v>
          </cell>
          <cell r="D20">
            <v>2806783</v>
          </cell>
          <cell r="E20">
            <v>126779</v>
          </cell>
          <cell r="F20">
            <v>7535</v>
          </cell>
          <cell r="G20">
            <v>17712624</v>
          </cell>
        </row>
        <row r="21">
          <cell r="A21" t="str">
            <v>březen</v>
          </cell>
          <cell r="C21">
            <v>17754581</v>
          </cell>
          <cell r="D21">
            <v>3034583</v>
          </cell>
          <cell r="E21">
            <v>127584</v>
          </cell>
          <cell r="F21">
            <v>5805</v>
          </cell>
          <cell r="G21">
            <v>20922553</v>
          </cell>
        </row>
        <row r="22">
          <cell r="A22" t="str">
            <v>duben</v>
          </cell>
          <cell r="C22">
            <v>17512742</v>
          </cell>
          <cell r="D22">
            <v>2931296</v>
          </cell>
          <cell r="E22">
            <v>126338</v>
          </cell>
          <cell r="F22">
            <v>4987</v>
          </cell>
          <cell r="G22">
            <v>20575363</v>
          </cell>
        </row>
        <row r="23">
          <cell r="A23" t="str">
            <v>květen</v>
          </cell>
          <cell r="C23">
            <v>14953035</v>
          </cell>
          <cell r="D23">
            <v>2525155</v>
          </cell>
          <cell r="E23">
            <v>125582</v>
          </cell>
          <cell r="F23">
            <v>5132</v>
          </cell>
          <cell r="G23">
            <v>17608904</v>
          </cell>
        </row>
        <row r="24">
          <cell r="A24" t="str">
            <v>červen</v>
          </cell>
          <cell r="C24">
            <v>18735700</v>
          </cell>
          <cell r="D24">
            <v>2286838</v>
          </cell>
          <cell r="E24">
            <v>127968</v>
          </cell>
          <cell r="F24">
            <v>5111</v>
          </cell>
          <cell r="G24">
            <v>21155617</v>
          </cell>
        </row>
        <row r="25">
          <cell r="A25" t="str">
            <v>červenec</v>
          </cell>
          <cell r="C25">
            <v>13626476</v>
          </cell>
          <cell r="D25">
            <v>2165194</v>
          </cell>
          <cell r="E25">
            <v>125153</v>
          </cell>
          <cell r="F25">
            <v>4845</v>
          </cell>
          <cell r="G25">
            <v>15921668</v>
          </cell>
        </row>
        <row r="26">
          <cell r="A26" t="str">
            <v>srpen</v>
          </cell>
          <cell r="C26">
            <v>17431349</v>
          </cell>
          <cell r="D26">
            <v>2021937</v>
          </cell>
          <cell r="E26">
            <v>122883</v>
          </cell>
          <cell r="F26">
            <v>4114</v>
          </cell>
          <cell r="G26">
            <v>19580283</v>
          </cell>
        </row>
        <row r="27">
          <cell r="A27" t="str">
            <v>září</v>
          </cell>
          <cell r="C27">
            <v>15037892</v>
          </cell>
          <cell r="D27">
            <v>2031245</v>
          </cell>
          <cell r="E27">
            <v>127326</v>
          </cell>
          <cell r="F27">
            <v>-41771</v>
          </cell>
          <cell r="G27">
            <v>17154692</v>
          </cell>
        </row>
        <row r="28">
          <cell r="A28" t="str">
            <v>říjen</v>
          </cell>
          <cell r="C28">
            <v>16335061</v>
          </cell>
          <cell r="D28">
            <v>2263029</v>
          </cell>
          <cell r="E28">
            <v>137605</v>
          </cell>
          <cell r="F28">
            <v>419</v>
          </cell>
          <cell r="G28">
            <v>18736114</v>
          </cell>
        </row>
        <row r="29">
          <cell r="A29" t="str">
            <v>listopad</v>
          </cell>
          <cell r="C29">
            <v>17947181</v>
          </cell>
          <cell r="D29">
            <v>2630183</v>
          </cell>
          <cell r="E29">
            <v>131037</v>
          </cell>
          <cell r="F29">
            <v>372</v>
          </cell>
          <cell r="G29">
            <v>20708773</v>
          </cell>
        </row>
        <row r="30">
          <cell r="A30" t="str">
            <v>prosinec</v>
          </cell>
          <cell r="C30">
            <v>17253299</v>
          </cell>
          <cell r="D30">
            <v>2517025</v>
          </cell>
          <cell r="E30">
            <v>135166</v>
          </cell>
          <cell r="F30">
            <v>324</v>
          </cell>
          <cell r="G30">
            <v>19905814</v>
          </cell>
        </row>
        <row r="31">
          <cell r="A31">
            <v>2002</v>
          </cell>
        </row>
        <row r="32">
          <cell r="A32" t="str">
            <v>leden</v>
          </cell>
          <cell r="C32">
            <v>0</v>
          </cell>
          <cell r="D32">
            <v>2815789</v>
          </cell>
          <cell r="E32">
            <v>0</v>
          </cell>
          <cell r="F32">
            <v>0</v>
          </cell>
          <cell r="G32">
            <v>2815789</v>
          </cell>
        </row>
        <row r="33">
          <cell r="A33" t="str">
            <v>únor</v>
          </cell>
          <cell r="C33">
            <v>0</v>
          </cell>
          <cell r="D33">
            <v>3134150</v>
          </cell>
          <cell r="E33">
            <v>0</v>
          </cell>
          <cell r="F33">
            <v>0</v>
          </cell>
          <cell r="G33">
            <v>37197159</v>
          </cell>
        </row>
        <row r="34">
          <cell r="A34" t="str">
            <v>březen</v>
          </cell>
          <cell r="C34">
            <v>18797138</v>
          </cell>
          <cell r="D34">
            <v>3051650</v>
          </cell>
          <cell r="E34">
            <v>139756</v>
          </cell>
          <cell r="F34">
            <v>372</v>
          </cell>
          <cell r="G34">
            <v>21988916</v>
          </cell>
        </row>
        <row r="35">
          <cell r="A35" t="str">
            <v>duben</v>
          </cell>
          <cell r="C35">
            <v>17590630</v>
          </cell>
          <cell r="D35">
            <v>3015725</v>
          </cell>
          <cell r="E35">
            <v>139591</v>
          </cell>
          <cell r="F35">
            <v>360</v>
          </cell>
          <cell r="G35">
            <v>20746306</v>
          </cell>
        </row>
        <row r="36">
          <cell r="A36" t="str">
            <v>květen</v>
          </cell>
          <cell r="C36">
            <v>17487101</v>
          </cell>
          <cell r="D36">
            <v>2837643</v>
          </cell>
          <cell r="E36">
            <v>139960</v>
          </cell>
          <cell r="F36">
            <v>361</v>
          </cell>
          <cell r="G36">
            <v>20465065</v>
          </cell>
        </row>
        <row r="37">
          <cell r="A37" t="str">
            <v>červen</v>
          </cell>
          <cell r="C37">
            <v>17518601</v>
          </cell>
          <cell r="D37">
            <v>2500499</v>
          </cell>
          <cell r="E37">
            <v>130939</v>
          </cell>
          <cell r="F37">
            <v>366</v>
          </cell>
          <cell r="G37">
            <v>20150405</v>
          </cell>
        </row>
        <row r="38">
          <cell r="A38" t="str">
            <v>červenec</v>
          </cell>
          <cell r="C38">
            <v>16114702</v>
          </cell>
          <cell r="D38">
            <v>2422749</v>
          </cell>
          <cell r="E38">
            <v>139078</v>
          </cell>
          <cell r="F38">
            <v>368</v>
          </cell>
          <cell r="G38">
            <v>18676897</v>
          </cell>
        </row>
        <row r="39">
          <cell r="A39" t="str">
            <v>srpen</v>
          </cell>
          <cell r="C39">
            <v>17508857</v>
          </cell>
          <cell r="D39">
            <v>2321092</v>
          </cell>
          <cell r="E39">
            <v>135599</v>
          </cell>
          <cell r="F39">
            <v>355</v>
          </cell>
          <cell r="G39">
            <v>19965903</v>
          </cell>
        </row>
        <row r="40">
          <cell r="A40" t="str">
            <v>září</v>
          </cell>
          <cell r="C40">
            <v>17493582</v>
          </cell>
          <cell r="D40">
            <v>2341299</v>
          </cell>
          <cell r="E40">
            <v>135879</v>
          </cell>
          <cell r="F40">
            <v>364</v>
          </cell>
          <cell r="G40">
            <v>19971124</v>
          </cell>
        </row>
        <row r="41">
          <cell r="A41" t="str">
            <v>říjen</v>
          </cell>
          <cell r="C41">
            <v>17650263</v>
          </cell>
          <cell r="D41">
            <v>2536149</v>
          </cell>
          <cell r="E41">
            <v>141096</v>
          </cell>
          <cell r="F41">
            <v>373</v>
          </cell>
          <cell r="G41">
            <v>20327881</v>
          </cell>
        </row>
        <row r="42">
          <cell r="A42" t="str">
            <v>listopad</v>
          </cell>
          <cell r="C42">
            <v>17653086</v>
          </cell>
          <cell r="D42">
            <v>2939332</v>
          </cell>
          <cell r="E42">
            <v>138969</v>
          </cell>
          <cell r="F42">
            <v>360</v>
          </cell>
          <cell r="G42">
            <v>20731747</v>
          </cell>
        </row>
        <row r="43">
          <cell r="A43" t="str">
            <v>prosinec</v>
          </cell>
          <cell r="C43">
            <v>16640893.239589989</v>
          </cell>
          <cell r="D43">
            <v>2692965.8113300018</v>
          </cell>
          <cell r="E43">
            <v>141143.72986000008</v>
          </cell>
          <cell r="F43">
            <v>379.28999999999996</v>
          </cell>
          <cell r="G43">
            <v>19475382.070779979</v>
          </cell>
        </row>
        <row r="44">
          <cell r="A44">
            <v>2003</v>
          </cell>
        </row>
        <row r="45">
          <cell r="A45" t="str">
            <v>leden</v>
          </cell>
          <cell r="C45">
            <v>20307477.36854</v>
          </cell>
          <cell r="D45">
            <v>2923288.8510000003</v>
          </cell>
          <cell r="E45">
            <v>120367.94</v>
          </cell>
          <cell r="F45">
            <v>355.74599999999998</v>
          </cell>
          <cell r="G45">
            <v>23351489.905540001</v>
          </cell>
        </row>
        <row r="46">
          <cell r="A46" t="str">
            <v>únor</v>
          </cell>
          <cell r="C46">
            <v>18253076.247310001</v>
          </cell>
          <cell r="D46">
            <v>3170926.8940000008</v>
          </cell>
          <cell r="E46">
            <v>141783.41200000001</v>
          </cell>
          <cell r="F46">
            <v>420.24599999999998</v>
          </cell>
          <cell r="G46">
            <v>21566206.799310002</v>
          </cell>
        </row>
        <row r="47">
          <cell r="A47" t="str">
            <v>březen</v>
          </cell>
          <cell r="C47">
            <v>16719334.213199995</v>
          </cell>
          <cell r="D47">
            <v>3543670.3500000015</v>
          </cell>
          <cell r="E47">
            <v>136554.89809999999</v>
          </cell>
          <cell r="F47">
            <v>439.08999999999992</v>
          </cell>
          <cell r="G47">
            <v>20399998.551300004</v>
          </cell>
        </row>
        <row r="48">
          <cell r="A48" t="str">
            <v>duben</v>
          </cell>
          <cell r="C48">
            <v>20654089.720979996</v>
          </cell>
          <cell r="D48">
            <v>3787676.2989999969</v>
          </cell>
          <cell r="E48">
            <v>137824.31959000003</v>
          </cell>
          <cell r="F48">
            <v>469.43299999999999</v>
          </cell>
          <cell r="G48">
            <v>24580059.772569984</v>
          </cell>
        </row>
        <row r="49">
          <cell r="A49" t="str">
            <v>květen</v>
          </cell>
          <cell r="C49">
            <v>15413260.273670003</v>
          </cell>
          <cell r="D49">
            <v>2864029.9110000003</v>
          </cell>
          <cell r="E49">
            <v>137062.31212999998</v>
          </cell>
          <cell r="F49">
            <v>560.96399999999994</v>
          </cell>
          <cell r="G49">
            <v>18414913.460799992</v>
          </cell>
        </row>
        <row r="50">
          <cell r="A50" t="str">
            <v>červen</v>
          </cell>
          <cell r="C50">
            <v>18189543.018080011</v>
          </cell>
          <cell r="D50">
            <v>2553960.7159999982</v>
          </cell>
          <cell r="E50">
            <v>139886.07333000004</v>
          </cell>
          <cell r="F50">
            <v>450.48500000000013</v>
          </cell>
          <cell r="G50">
            <v>20883840.292410016</v>
          </cell>
        </row>
        <row r="51">
          <cell r="A51" t="str">
            <v>červenec</v>
          </cell>
          <cell r="C51">
            <v>18151763.799689993</v>
          </cell>
          <cell r="D51">
            <v>2462075.2360000014</v>
          </cell>
          <cell r="E51">
            <v>136362.59100999997</v>
          </cell>
          <cell r="F51">
            <v>533.90200000000004</v>
          </cell>
          <cell r="G51">
            <v>20750735.528699994</v>
          </cell>
        </row>
        <row r="52">
          <cell r="A52" t="str">
            <v>srpen</v>
          </cell>
          <cell r="C52">
            <v>18155272.432750002</v>
          </cell>
          <cell r="D52">
            <v>2373802.506000001</v>
          </cell>
          <cell r="E52">
            <v>136862.27678000007</v>
          </cell>
          <cell r="F52">
            <v>441.55000000000018</v>
          </cell>
          <cell r="G52">
            <v>20666378.76553002</v>
          </cell>
        </row>
        <row r="53">
          <cell r="A53" t="str">
            <v>září</v>
          </cell>
          <cell r="C53">
            <v>18209413.556230009</v>
          </cell>
          <cell r="D53">
            <v>2389480.0289999992</v>
          </cell>
          <cell r="E53">
            <v>136473.89757999987</v>
          </cell>
          <cell r="F53">
            <v>478.76199999999972</v>
          </cell>
          <cell r="G53">
            <v>20735846.244809985</v>
          </cell>
        </row>
        <row r="54">
          <cell r="A54" t="str">
            <v>říjen</v>
          </cell>
          <cell r="C54">
            <v>19571323.359310001</v>
          </cell>
          <cell r="D54">
            <v>2553415.5999999978</v>
          </cell>
          <cell r="E54">
            <v>137073.54605</v>
          </cell>
          <cell r="F54">
            <v>462.95600000000013</v>
          </cell>
          <cell r="G54">
            <v>22262275.461360008</v>
          </cell>
        </row>
        <row r="55">
          <cell r="A55" t="str">
            <v>listopad</v>
          </cell>
          <cell r="C55">
            <v>17114880.043719977</v>
          </cell>
          <cell r="D55">
            <v>2942852.1110000052</v>
          </cell>
          <cell r="E55">
            <v>139183.36452000006</v>
          </cell>
          <cell r="F55">
            <v>465.49200000000019</v>
          </cell>
          <cell r="G55">
            <v>20197381.011239946</v>
          </cell>
        </row>
        <row r="56">
          <cell r="A56" t="str">
            <v>prosinec</v>
          </cell>
          <cell r="C56">
            <v>19583842.670489997</v>
          </cell>
          <cell r="D56">
            <v>2741379.1319999956</v>
          </cell>
          <cell r="E56">
            <v>142200</v>
          </cell>
          <cell r="F56">
            <v>512.03799999999956</v>
          </cell>
          <cell r="G56">
            <v>22467933.840490013</v>
          </cell>
        </row>
        <row r="57">
          <cell r="A57">
            <v>2004</v>
          </cell>
        </row>
        <row r="58">
          <cell r="A58" t="str">
            <v>leden</v>
          </cell>
          <cell r="C58">
            <v>17549462.870850001</v>
          </cell>
          <cell r="D58">
            <v>2965214.034</v>
          </cell>
          <cell r="E58">
            <v>107018.228</v>
          </cell>
          <cell r="F58">
            <v>459.69000000000005</v>
          </cell>
          <cell r="G58">
            <v>20622154.82285</v>
          </cell>
        </row>
        <row r="59">
          <cell r="A59" t="str">
            <v>únor</v>
          </cell>
          <cell r="C59">
            <v>18617706.832200002</v>
          </cell>
          <cell r="D59">
            <v>2775856.8629999999</v>
          </cell>
          <cell r="E59">
            <v>142112.93259000001</v>
          </cell>
          <cell r="F59">
            <v>457.71799999999996</v>
          </cell>
          <cell r="G59">
            <v>21536134.345790002</v>
          </cell>
        </row>
        <row r="60">
          <cell r="A60" t="str">
            <v>březen</v>
          </cell>
          <cell r="C60">
            <v>18775235.22947</v>
          </cell>
          <cell r="D60">
            <v>2783131.3010000009</v>
          </cell>
          <cell r="E60">
            <v>141120.61961999998</v>
          </cell>
          <cell r="F60">
            <v>363.63599999999985</v>
          </cell>
          <cell r="G60">
            <v>21699850.786090001</v>
          </cell>
        </row>
        <row r="61">
          <cell r="A61" t="str">
            <v>duben</v>
          </cell>
          <cell r="C61">
            <v>20147613.122809991</v>
          </cell>
          <cell r="D61">
            <v>2683860.3439999986</v>
          </cell>
          <cell r="E61">
            <v>143483.41590999998</v>
          </cell>
          <cell r="F61">
            <v>467.85599999999999</v>
          </cell>
          <cell r="G61">
            <v>22975424.738719985</v>
          </cell>
        </row>
        <row r="62">
          <cell r="A62" t="str">
            <v>květen</v>
          </cell>
          <cell r="C62">
            <v>17715905.030780002</v>
          </cell>
          <cell r="D62">
            <v>2381824.5490000006</v>
          </cell>
          <cell r="E62">
            <v>145490.47180000006</v>
          </cell>
          <cell r="F62">
            <v>409.84899999999993</v>
          </cell>
          <cell r="G62">
            <v>20243629.900580004</v>
          </cell>
        </row>
        <row r="63">
          <cell r="A63" t="str">
            <v>červen</v>
          </cell>
          <cell r="C63">
            <v>21415298.577890009</v>
          </cell>
          <cell r="D63">
            <v>2419441.5519999992</v>
          </cell>
          <cell r="E63">
            <v>141453.14428999997</v>
          </cell>
          <cell r="F63">
            <v>421.03999999999996</v>
          </cell>
          <cell r="G63">
            <v>23976614.314180017</v>
          </cell>
        </row>
        <row r="64">
          <cell r="A64" t="str">
            <v>červenec</v>
          </cell>
          <cell r="C64">
            <v>16324204.11830999</v>
          </cell>
          <cell r="D64">
            <v>2267556.6310000047</v>
          </cell>
          <cell r="E64">
            <v>141443.89734000002</v>
          </cell>
          <cell r="F64">
            <v>416.46200000000044</v>
          </cell>
          <cell r="G64">
            <v>18733621.108649969</v>
          </cell>
        </row>
        <row r="65">
          <cell r="A65" t="str">
            <v>srpen</v>
          </cell>
          <cell r="C65">
            <v>18874933.298160002</v>
          </cell>
          <cell r="D65">
            <v>2116567.3739999942</v>
          </cell>
          <cell r="E65">
            <v>140349.82964999997</v>
          </cell>
          <cell r="F65">
            <v>408.94799999999987</v>
          </cell>
          <cell r="G65">
            <v>21132259.449810028</v>
          </cell>
        </row>
        <row r="66">
          <cell r="A66" t="str">
            <v>září</v>
          </cell>
          <cell r="C66">
            <v>18995165.184590012</v>
          </cell>
          <cell r="D66">
            <v>2125165.688000001</v>
          </cell>
          <cell r="E66">
            <v>141310.27484999993</v>
          </cell>
          <cell r="F66">
            <v>404.13999999999987</v>
          </cell>
          <cell r="G66">
            <v>21262045.287439972</v>
          </cell>
        </row>
        <row r="67">
          <cell r="A67" t="str">
            <v>říjen</v>
          </cell>
          <cell r="C67">
            <v>19001396.146979988</v>
          </cell>
          <cell r="D67">
            <v>2176054.3139999993</v>
          </cell>
          <cell r="E67">
            <v>141620.83721000003</v>
          </cell>
          <cell r="F67">
            <v>435.01800000000003</v>
          </cell>
          <cell r="G67">
            <v>21319506.316190004</v>
          </cell>
        </row>
        <row r="68">
          <cell r="A68" t="str">
            <v>listopad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A69" t="str">
            <v>prosinec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0">
          <cell r="A70">
            <v>2005</v>
          </cell>
        </row>
        <row r="71">
          <cell r="A71" t="str">
            <v>Zdroj: Bilance dávkových výdajů ČSSZ</v>
          </cell>
          <cell r="C71">
            <v>20642057.208190002</v>
          </cell>
          <cell r="D71">
            <v>2678014.4569999995</v>
          </cell>
          <cell r="E71">
            <v>124331.95299999999</v>
          </cell>
          <cell r="F71">
            <v>399.04700000000003</v>
          </cell>
          <cell r="G71">
            <v>23444802.66519</v>
          </cell>
        </row>
        <row r="72">
          <cell r="A72" t="str">
            <v>únor</v>
          </cell>
          <cell r="C72">
            <v>20130446.931089997</v>
          </cell>
          <cell r="D72">
            <v>2736268.0900000008</v>
          </cell>
          <cell r="E72">
            <v>141771.29577000003</v>
          </cell>
          <cell r="F72">
            <v>398.89599999999996</v>
          </cell>
          <cell r="G72">
            <v>23008885.212859999</v>
          </cell>
        </row>
        <row r="73">
          <cell r="A73" t="str">
            <v>březen</v>
          </cell>
          <cell r="C73">
            <v>20220036.614399999</v>
          </cell>
          <cell r="D73">
            <v>3204086.7919999994</v>
          </cell>
          <cell r="E73">
            <v>145171.39246</v>
          </cell>
          <cell r="F73">
            <v>299.0920000000001</v>
          </cell>
          <cell r="G73">
            <v>23569593.890859991</v>
          </cell>
        </row>
        <row r="74">
          <cell r="A74" t="str">
            <v>duben</v>
          </cell>
          <cell r="C74">
            <v>20256935.380070008</v>
          </cell>
          <cell r="D74">
            <v>3584543.5420000013</v>
          </cell>
          <cell r="E74">
            <v>139563.87510999996</v>
          </cell>
          <cell r="F74">
            <v>359.01699999999983</v>
          </cell>
          <cell r="G74">
            <v>23981401.814180017</v>
          </cell>
        </row>
        <row r="75">
          <cell r="A75" t="str">
            <v>květen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</row>
        <row r="76">
          <cell r="A76" t="str">
            <v>červen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A77" t="str">
            <v>červenec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</row>
        <row r="78">
          <cell r="A78" t="str">
            <v>srpen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</row>
        <row r="79">
          <cell r="A79" t="str">
            <v>září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</row>
        <row r="80">
          <cell r="A80" t="str">
            <v>říjen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</row>
        <row r="81">
          <cell r="A81" t="str">
            <v>listopad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</row>
        <row r="82">
          <cell r="A82" t="str">
            <v>prosinec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</row>
        <row r="84">
          <cell r="A84" t="str">
            <v>Zdroj: Bilance dávkových výdajů ČSSZ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obsah"/>
      <sheetName val="B_prij_r"/>
      <sheetName val="B_predp_r"/>
      <sheetName val="B_vyd_r"/>
      <sheetName val="B_prij_m"/>
      <sheetName val="B_predp_m"/>
      <sheetName val="B_vyd_m"/>
      <sheetName val="D_r"/>
      <sheetName val="D_m"/>
      <sheetName val="D_plneni"/>
      <sheetName val="N_r"/>
      <sheetName val="N_m"/>
      <sheetName val="N_plneni"/>
      <sheetName val="Pc_r"/>
      <sheetName val="Pc_m"/>
      <sheetName val="Pc_u"/>
      <sheetName val="PD_r"/>
      <sheetName val="PD_m"/>
      <sheetName val="PN_r"/>
      <sheetName val="PN_m"/>
      <sheetName val="Bezm"/>
      <sheetName val="Ost"/>
      <sheetName val="data_gA"/>
      <sheetName val="Bilance_plneni_A"/>
    </sheetNames>
    <definedNames>
      <definedName name="PRIJ_M" refersTo="='B_prij_m'!$A$1:$H$65536"/>
      <definedName name="VYDAJ_M" refersTo="='B_vyd_m'!$A$1:$H$65536"/>
    </definedNames>
    <sheetDataSet>
      <sheetData sheetId="0"/>
      <sheetData sheetId="1"/>
      <sheetData sheetId="2"/>
      <sheetData sheetId="3"/>
      <sheetData sheetId="4"/>
      <sheetData sheetId="5">
        <row r="2">
          <cell r="A2" t="str">
            <v>Dávkové příjmy v jednotlivých měsících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zaměst.</v>
          </cell>
          <cell r="F4" t="str">
            <v>ostatní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14306592</v>
          </cell>
          <cell r="D6">
            <v>2357022</v>
          </cell>
          <cell r="E6">
            <v>1977074</v>
          </cell>
          <cell r="F6">
            <v>828</v>
          </cell>
          <cell r="G6">
            <v>18641516</v>
          </cell>
        </row>
        <row r="7">
          <cell r="A7" t="str">
            <v>únor</v>
          </cell>
          <cell r="C7">
            <v>12161931</v>
          </cell>
          <cell r="D7">
            <v>1994083</v>
          </cell>
          <cell r="E7">
            <v>1682779</v>
          </cell>
          <cell r="F7">
            <v>335</v>
          </cell>
          <cell r="G7">
            <v>15839128</v>
          </cell>
        </row>
        <row r="8">
          <cell r="A8" t="str">
            <v>březen</v>
          </cell>
          <cell r="C8">
            <v>12275435</v>
          </cell>
          <cell r="D8">
            <v>2027458</v>
          </cell>
          <cell r="E8">
            <v>1698587</v>
          </cell>
          <cell r="F8">
            <v>218</v>
          </cell>
          <cell r="G8">
            <v>16001698</v>
          </cell>
        </row>
        <row r="9">
          <cell r="A9" t="str">
            <v>duben</v>
          </cell>
          <cell r="C9">
            <v>12771819</v>
          </cell>
          <cell r="D9">
            <v>2113293</v>
          </cell>
          <cell r="E9">
            <v>1767248</v>
          </cell>
          <cell r="F9">
            <v>159</v>
          </cell>
          <cell r="G9">
            <v>16652519</v>
          </cell>
        </row>
        <row r="10">
          <cell r="A10" t="str">
            <v>květen</v>
          </cell>
          <cell r="C10">
            <v>13122001</v>
          </cell>
          <cell r="D10">
            <v>2169453</v>
          </cell>
          <cell r="E10">
            <v>1815578</v>
          </cell>
          <cell r="F10">
            <v>213</v>
          </cell>
          <cell r="G10">
            <v>17107245</v>
          </cell>
        </row>
        <row r="11">
          <cell r="A11" t="str">
            <v>červen</v>
          </cell>
          <cell r="C11">
            <v>14637630</v>
          </cell>
          <cell r="D11">
            <v>2132649</v>
          </cell>
          <cell r="E11">
            <v>2025548</v>
          </cell>
          <cell r="F11">
            <v>428</v>
          </cell>
          <cell r="G11">
            <v>18796255</v>
          </cell>
        </row>
        <row r="12">
          <cell r="A12" t="str">
            <v>červenec</v>
          </cell>
          <cell r="C12">
            <v>13801563</v>
          </cell>
          <cell r="D12">
            <v>2562979</v>
          </cell>
          <cell r="E12">
            <v>1918251</v>
          </cell>
          <cell r="F12">
            <v>-19</v>
          </cell>
          <cell r="G12">
            <v>18282774</v>
          </cell>
        </row>
        <row r="13">
          <cell r="A13" t="str">
            <v>srpen</v>
          </cell>
          <cell r="C13">
            <v>13830170</v>
          </cell>
          <cell r="D13">
            <v>2255666</v>
          </cell>
          <cell r="E13">
            <v>1905590</v>
          </cell>
          <cell r="F13">
            <v>131</v>
          </cell>
          <cell r="G13">
            <v>17991557</v>
          </cell>
        </row>
        <row r="14">
          <cell r="A14" t="str">
            <v>září</v>
          </cell>
          <cell r="C14">
            <v>13466659</v>
          </cell>
          <cell r="D14">
            <v>2216560</v>
          </cell>
          <cell r="E14">
            <v>1863497</v>
          </cell>
          <cell r="F14">
            <v>174</v>
          </cell>
          <cell r="G14">
            <v>17546890</v>
          </cell>
        </row>
        <row r="15">
          <cell r="A15" t="str">
            <v>říjen</v>
          </cell>
          <cell r="C15">
            <v>13742394</v>
          </cell>
          <cell r="D15">
            <v>2263079</v>
          </cell>
          <cell r="E15">
            <v>1901713</v>
          </cell>
          <cell r="F15">
            <v>707</v>
          </cell>
          <cell r="G15">
            <v>17907893</v>
          </cell>
        </row>
        <row r="16">
          <cell r="A16" t="str">
            <v>listopad</v>
          </cell>
          <cell r="C16">
            <v>14353335</v>
          </cell>
          <cell r="D16">
            <v>2365014</v>
          </cell>
          <cell r="E16">
            <v>1986145</v>
          </cell>
          <cell r="F16">
            <v>400</v>
          </cell>
          <cell r="G16">
            <v>18704894</v>
          </cell>
        </row>
        <row r="17">
          <cell r="A17" t="str">
            <v>prosinec</v>
          </cell>
          <cell r="C17">
            <v>17131024</v>
          </cell>
          <cell r="D17">
            <v>2828243</v>
          </cell>
          <cell r="E17">
            <v>2370625</v>
          </cell>
          <cell r="F17">
            <v>235</v>
          </cell>
          <cell r="G17">
            <v>22330127</v>
          </cell>
        </row>
        <row r="18">
          <cell r="A18">
            <v>2001</v>
          </cell>
        </row>
        <row r="19">
          <cell r="A19" t="str">
            <v>leden</v>
          </cell>
          <cell r="C19">
            <v>15888676</v>
          </cell>
          <cell r="D19">
            <v>2597310</v>
          </cell>
          <cell r="E19">
            <v>2186262</v>
          </cell>
          <cell r="F19">
            <v>565</v>
          </cell>
          <cell r="G19">
            <v>20672813</v>
          </cell>
        </row>
        <row r="20">
          <cell r="A20" t="str">
            <v>únor</v>
          </cell>
          <cell r="C20">
            <v>13488846</v>
          </cell>
          <cell r="D20">
            <v>1939126</v>
          </cell>
          <cell r="E20">
            <v>1866539</v>
          </cell>
          <cell r="F20">
            <v>309</v>
          </cell>
          <cell r="G20">
            <v>17294820</v>
          </cell>
        </row>
        <row r="21">
          <cell r="A21" t="str">
            <v>březen</v>
          </cell>
          <cell r="C21">
            <v>13257078</v>
          </cell>
          <cell r="D21">
            <v>2464661</v>
          </cell>
          <cell r="E21">
            <v>1834098</v>
          </cell>
          <cell r="F21">
            <v>221</v>
          </cell>
          <cell r="G21">
            <v>17556058</v>
          </cell>
        </row>
        <row r="22">
          <cell r="A22" t="str">
            <v>duben</v>
          </cell>
          <cell r="C22">
            <v>14135288</v>
          </cell>
          <cell r="D22">
            <v>2327665</v>
          </cell>
          <cell r="E22">
            <v>1955985</v>
          </cell>
          <cell r="F22">
            <v>111</v>
          </cell>
          <cell r="G22">
            <v>18419049</v>
          </cell>
        </row>
        <row r="23">
          <cell r="A23" t="str">
            <v>květen</v>
          </cell>
          <cell r="C23">
            <v>14277416</v>
          </cell>
          <cell r="D23">
            <v>2348867</v>
          </cell>
          <cell r="E23">
            <v>1975456</v>
          </cell>
          <cell r="F23">
            <v>210</v>
          </cell>
          <cell r="G23">
            <v>18601949</v>
          </cell>
        </row>
        <row r="24">
          <cell r="A24" t="str">
            <v>červen</v>
          </cell>
          <cell r="C24">
            <v>16133625</v>
          </cell>
          <cell r="D24">
            <v>2660930</v>
          </cell>
          <cell r="E24">
            <v>2232544</v>
          </cell>
          <cell r="F24">
            <v>347</v>
          </cell>
          <cell r="G24">
            <v>21027446</v>
          </cell>
        </row>
        <row r="25">
          <cell r="A25" t="str">
            <v>červenec</v>
          </cell>
          <cell r="C25">
            <v>15017071</v>
          </cell>
          <cell r="D25">
            <v>2323157</v>
          </cell>
          <cell r="E25">
            <v>2078151</v>
          </cell>
          <cell r="F25">
            <v>181</v>
          </cell>
          <cell r="G25">
            <v>19418560</v>
          </cell>
        </row>
        <row r="26">
          <cell r="A26" t="str">
            <v>srpen</v>
          </cell>
          <cell r="C26">
            <v>15227953</v>
          </cell>
          <cell r="D26">
            <v>2636359</v>
          </cell>
          <cell r="E26">
            <v>2107204</v>
          </cell>
          <cell r="F26">
            <v>175</v>
          </cell>
          <cell r="G26">
            <v>19971691</v>
          </cell>
        </row>
        <row r="27">
          <cell r="A27" t="str">
            <v>září</v>
          </cell>
          <cell r="C27">
            <v>14467912</v>
          </cell>
          <cell r="D27">
            <v>2209407</v>
          </cell>
          <cell r="E27">
            <v>2001669</v>
          </cell>
          <cell r="F27">
            <v>265</v>
          </cell>
          <cell r="G27">
            <v>18679253</v>
          </cell>
        </row>
        <row r="28">
          <cell r="A28" t="str">
            <v>říjen</v>
          </cell>
          <cell r="C28">
            <v>14794162</v>
          </cell>
          <cell r="D28">
            <v>2615053</v>
          </cell>
          <cell r="E28">
            <v>2046738</v>
          </cell>
          <cell r="F28">
            <v>211</v>
          </cell>
          <cell r="G28">
            <v>19456164</v>
          </cell>
        </row>
        <row r="29">
          <cell r="A29" t="str">
            <v>listopad</v>
          </cell>
          <cell r="C29">
            <v>15492084</v>
          </cell>
          <cell r="D29">
            <v>2552925</v>
          </cell>
          <cell r="E29">
            <v>2143541</v>
          </cell>
          <cell r="F29">
            <v>444</v>
          </cell>
          <cell r="G29">
            <v>20188994</v>
          </cell>
        </row>
        <row r="30">
          <cell r="A30" t="str">
            <v>prosinec</v>
          </cell>
          <cell r="C30">
            <v>18207066</v>
          </cell>
          <cell r="D30">
            <v>2977618</v>
          </cell>
          <cell r="E30">
            <v>2519363</v>
          </cell>
          <cell r="F30">
            <v>397</v>
          </cell>
          <cell r="G30">
            <v>23704444</v>
          </cell>
        </row>
        <row r="31">
          <cell r="A31">
            <v>2002</v>
          </cell>
        </row>
        <row r="32">
          <cell r="A32" t="str">
            <v>leden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A33" t="str">
            <v>únor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březen</v>
          </cell>
          <cell r="C34">
            <v>14619620</v>
          </cell>
          <cell r="D34">
            <v>2365889</v>
          </cell>
          <cell r="E34">
            <v>2022878</v>
          </cell>
          <cell r="F34">
            <v>886</v>
          </cell>
          <cell r="G34">
            <v>19009273</v>
          </cell>
        </row>
        <row r="35">
          <cell r="A35" t="str">
            <v>duben</v>
          </cell>
          <cell r="C35">
            <v>15051257</v>
          </cell>
          <cell r="D35">
            <v>2407959</v>
          </cell>
          <cell r="E35">
            <v>2082566</v>
          </cell>
          <cell r="F35">
            <v>333</v>
          </cell>
          <cell r="G35">
            <v>19542115</v>
          </cell>
        </row>
        <row r="36">
          <cell r="A36" t="str">
            <v>květen</v>
          </cell>
          <cell r="C36">
            <v>15902117</v>
          </cell>
          <cell r="D36">
            <v>2639944</v>
          </cell>
          <cell r="E36">
            <v>2200281</v>
          </cell>
          <cell r="F36">
            <v>428</v>
          </cell>
          <cell r="G36">
            <v>20742770</v>
          </cell>
        </row>
        <row r="37">
          <cell r="A37" t="str">
            <v>červen</v>
          </cell>
          <cell r="C37">
            <v>17029591</v>
          </cell>
          <cell r="D37">
            <v>2738351</v>
          </cell>
          <cell r="E37">
            <v>2356544</v>
          </cell>
          <cell r="F37">
            <v>3041</v>
          </cell>
          <cell r="G37">
            <v>22127527</v>
          </cell>
        </row>
        <row r="38">
          <cell r="A38" t="str">
            <v>červenec</v>
          </cell>
          <cell r="C38">
            <v>16208415</v>
          </cell>
          <cell r="D38">
            <v>2665037</v>
          </cell>
          <cell r="E38">
            <v>2242865</v>
          </cell>
          <cell r="F38">
            <v>194</v>
          </cell>
          <cell r="G38">
            <v>21116511</v>
          </cell>
        </row>
        <row r="39">
          <cell r="A39" t="str">
            <v>srpen</v>
          </cell>
          <cell r="C39">
            <v>15958651</v>
          </cell>
          <cell r="D39">
            <v>2600360</v>
          </cell>
          <cell r="E39">
            <v>2208389</v>
          </cell>
          <cell r="F39">
            <v>1018</v>
          </cell>
          <cell r="G39">
            <v>20768418</v>
          </cell>
        </row>
        <row r="40">
          <cell r="A40" t="str">
            <v>září</v>
          </cell>
          <cell r="C40">
            <v>15266120</v>
          </cell>
          <cell r="D40">
            <v>2578336</v>
          </cell>
          <cell r="E40">
            <v>2112549</v>
          </cell>
          <cell r="F40">
            <v>-1874</v>
          </cell>
          <cell r="G40">
            <v>19955131</v>
          </cell>
        </row>
        <row r="41">
          <cell r="A41" t="str">
            <v>říjen</v>
          </cell>
          <cell r="C41">
            <v>15534650</v>
          </cell>
          <cell r="D41">
            <v>2567083</v>
          </cell>
          <cell r="E41">
            <v>2149483</v>
          </cell>
          <cell r="F41">
            <v>223</v>
          </cell>
          <cell r="G41">
            <v>20251439</v>
          </cell>
        </row>
        <row r="42">
          <cell r="A42" t="str">
            <v>listopad</v>
          </cell>
          <cell r="C42">
            <v>16209858</v>
          </cell>
          <cell r="D42">
            <v>2657056</v>
          </cell>
          <cell r="E42">
            <v>2242977</v>
          </cell>
          <cell r="F42">
            <v>523</v>
          </cell>
          <cell r="G42">
            <v>21110414</v>
          </cell>
        </row>
        <row r="43">
          <cell r="A43" t="str">
            <v>prosinec</v>
          </cell>
          <cell r="C43">
            <v>19598397.295700014</v>
          </cell>
          <cell r="D43">
            <v>3203720.78125</v>
          </cell>
          <cell r="E43">
            <v>2711635.4105399996</v>
          </cell>
          <cell r="F43">
            <v>1014.8558999999996</v>
          </cell>
          <cell r="G43">
            <v>25514768.343389988</v>
          </cell>
        </row>
        <row r="44">
          <cell r="A44">
            <v>2003</v>
          </cell>
        </row>
        <row r="45">
          <cell r="A45" t="str">
            <v>leden</v>
          </cell>
          <cell r="C45">
            <v>17434756.330759998</v>
          </cell>
          <cell r="D45">
            <v>2863969.0959100001</v>
          </cell>
          <cell r="E45">
            <v>2403851.14965</v>
          </cell>
          <cell r="F45">
            <v>474.07443000000001</v>
          </cell>
          <cell r="G45">
            <v>22703050.65075</v>
          </cell>
        </row>
        <row r="46">
          <cell r="A46" t="str">
            <v>únor</v>
          </cell>
          <cell r="C46">
            <v>15285777.430780001</v>
          </cell>
          <cell r="D46">
            <v>2520004.3322999994</v>
          </cell>
          <cell r="E46">
            <v>2115032.9147399999</v>
          </cell>
          <cell r="F46">
            <v>786.26619999999991</v>
          </cell>
          <cell r="G46">
            <v>19921600.944020007</v>
          </cell>
        </row>
        <row r="47">
          <cell r="A47" t="str">
            <v>březen</v>
          </cell>
          <cell r="C47">
            <v>15464154.530159999</v>
          </cell>
          <cell r="D47">
            <v>2530614.1606900003</v>
          </cell>
          <cell r="E47">
            <v>2139769.0267099999</v>
          </cell>
          <cell r="F47">
            <v>902.64569000000006</v>
          </cell>
          <cell r="G47">
            <v>20135440.363249987</v>
          </cell>
        </row>
        <row r="48">
          <cell r="A48" t="str">
            <v>duben</v>
          </cell>
          <cell r="C48">
            <v>15584377.002640001</v>
          </cell>
          <cell r="D48">
            <v>2566448.3798300009</v>
          </cell>
          <cell r="E48">
            <v>2156294.5543099996</v>
          </cell>
          <cell r="F48">
            <v>631.05180999999993</v>
          </cell>
          <cell r="G48">
            <v>20307750.98859001</v>
          </cell>
        </row>
        <row r="49">
          <cell r="A49" t="str">
            <v>květen</v>
          </cell>
          <cell r="C49">
            <v>16231193.112430006</v>
          </cell>
          <cell r="D49">
            <v>2603628.2254399993</v>
          </cell>
          <cell r="E49">
            <v>2245888.4968699999</v>
          </cell>
          <cell r="F49">
            <v>972.06079</v>
          </cell>
          <cell r="G49">
            <v>21081681.89553</v>
          </cell>
        </row>
        <row r="50">
          <cell r="A50" t="str">
            <v>červen</v>
          </cell>
          <cell r="C50">
            <v>18019446.972690001</v>
          </cell>
          <cell r="D50">
            <v>3010488.9753300007</v>
          </cell>
          <cell r="E50">
            <v>2493334.9858900011</v>
          </cell>
          <cell r="F50">
            <v>538.32263000000012</v>
          </cell>
          <cell r="G50">
            <v>23523809.25654</v>
          </cell>
        </row>
        <row r="51">
          <cell r="A51" t="str">
            <v>červenec</v>
          </cell>
          <cell r="C51">
            <v>17159541.194619998</v>
          </cell>
          <cell r="D51">
            <v>2821805.9930600002</v>
          </cell>
          <cell r="E51">
            <v>2374157.8289899994</v>
          </cell>
          <cell r="F51">
            <v>643.89426000000003</v>
          </cell>
          <cell r="G51">
            <v>22356148.910929993</v>
          </cell>
        </row>
        <row r="52">
          <cell r="A52" t="str">
            <v>srpen</v>
          </cell>
          <cell r="C52">
            <v>16945713.01936999</v>
          </cell>
          <cell r="D52">
            <v>2782900.1075999998</v>
          </cell>
          <cell r="E52">
            <v>2344860.0260200016</v>
          </cell>
          <cell r="F52">
            <v>374.24875999999949</v>
          </cell>
          <cell r="G52">
            <v>22073847.401750028</v>
          </cell>
        </row>
        <row r="53">
          <cell r="A53" t="str">
            <v>září</v>
          </cell>
          <cell r="C53">
            <v>16329478.059910014</v>
          </cell>
          <cell r="D53">
            <v>2677990.3807699978</v>
          </cell>
          <cell r="E53">
            <v>2259398.0054700002</v>
          </cell>
          <cell r="F53">
            <v>531.4950800000006</v>
          </cell>
          <cell r="G53">
            <v>21267397.941229969</v>
          </cell>
        </row>
        <row r="54">
          <cell r="A54" t="str">
            <v>říjen</v>
          </cell>
          <cell r="C54">
            <v>16719341.030990005</v>
          </cell>
          <cell r="D54">
            <v>2741145.2488700002</v>
          </cell>
          <cell r="E54">
            <v>2313416.7713899985</v>
          </cell>
          <cell r="F54">
            <v>784.72913999999946</v>
          </cell>
          <cell r="G54">
            <v>21774687.780389994</v>
          </cell>
        </row>
        <row r="55">
          <cell r="A55" t="str">
            <v>listopad</v>
          </cell>
          <cell r="C55">
            <v>16999911.852579981</v>
          </cell>
          <cell r="D55">
            <v>2787282.1001800001</v>
          </cell>
          <cell r="E55">
            <v>2352131.1831899993</v>
          </cell>
          <cell r="F55">
            <v>335.89867000000049</v>
          </cell>
          <cell r="G55">
            <v>22139661.034620017</v>
          </cell>
        </row>
        <row r="56">
          <cell r="A56" t="str">
            <v>prosinec</v>
          </cell>
          <cell r="C56">
            <v>20799432.833840013</v>
          </cell>
          <cell r="D56">
            <v>3409888.274240002</v>
          </cell>
          <cell r="E56">
            <v>2877644.5703100003</v>
          </cell>
          <cell r="F56">
            <v>982.05148999999983</v>
          </cell>
          <cell r="G56">
            <v>27087947.729880005</v>
          </cell>
        </row>
        <row r="57">
          <cell r="A57">
            <v>2004</v>
          </cell>
        </row>
        <row r="58">
          <cell r="A58" t="str">
            <v>leden</v>
          </cell>
          <cell r="C58">
            <v>19948648.18347</v>
          </cell>
          <cell r="D58">
            <v>3044764.4036400001</v>
          </cell>
          <cell r="E58">
            <v>1135189.0684700001</v>
          </cell>
          <cell r="F58">
            <v>379.89926000000003</v>
          </cell>
          <cell r="G58">
            <v>24128981.554839998</v>
          </cell>
        </row>
        <row r="59">
          <cell r="A59" t="str">
            <v>únor</v>
          </cell>
          <cell r="C59">
            <v>17424351.49281</v>
          </cell>
          <cell r="D59">
            <v>2627298.2304600002</v>
          </cell>
          <cell r="E59">
            <v>995013.29034000007</v>
          </cell>
          <cell r="F59">
            <v>541.46141999999998</v>
          </cell>
          <cell r="G59">
            <v>21047204.475029998</v>
          </cell>
        </row>
        <row r="60">
          <cell r="A60" t="str">
            <v>březen</v>
          </cell>
          <cell r="C60">
            <v>18893418.954829998</v>
          </cell>
          <cell r="D60">
            <v>2895794.8341599992</v>
          </cell>
          <cell r="E60">
            <v>1078871.79012</v>
          </cell>
          <cell r="F60">
            <v>1334.2921899999999</v>
          </cell>
          <cell r="G60">
            <v>22869419.871300004</v>
          </cell>
        </row>
        <row r="61">
          <cell r="A61" t="str">
            <v>duben</v>
          </cell>
          <cell r="C61">
            <v>18892180.035410002</v>
          </cell>
          <cell r="D61">
            <v>2880925.4687099997</v>
          </cell>
          <cell r="E61">
            <v>1078833.0141000003</v>
          </cell>
          <cell r="F61">
            <v>524.56606000000011</v>
          </cell>
          <cell r="G61">
            <v>22852463.084279999</v>
          </cell>
        </row>
        <row r="62">
          <cell r="A62" t="str">
            <v>květen</v>
          </cell>
          <cell r="C62">
            <v>18811596.16257</v>
          </cell>
          <cell r="D62">
            <v>2844223.9769900013</v>
          </cell>
          <cell r="E62">
            <v>1074178.6530099995</v>
          </cell>
          <cell r="F62">
            <v>887.19489000000021</v>
          </cell>
          <cell r="G62">
            <v>22730885.987459987</v>
          </cell>
        </row>
        <row r="63">
          <cell r="A63" t="str">
            <v>červen</v>
          </cell>
          <cell r="C63">
            <v>19889842.809450001</v>
          </cell>
          <cell r="D63">
            <v>2974743.0339100007</v>
          </cell>
          <cell r="E63">
            <v>1135801.8711200003</v>
          </cell>
          <cell r="F63">
            <v>713.79235000000017</v>
          </cell>
          <cell r="G63">
            <v>24001101.506830007</v>
          </cell>
        </row>
        <row r="64">
          <cell r="A64" t="str">
            <v>červenec</v>
          </cell>
          <cell r="C64">
            <v>19772207.048460007</v>
          </cell>
          <cell r="D64">
            <v>3015125.7359699979</v>
          </cell>
          <cell r="E64">
            <v>1129175.5226199999</v>
          </cell>
          <cell r="F64">
            <v>618.71378999999979</v>
          </cell>
          <cell r="G64">
            <v>23917127.020840019</v>
          </cell>
        </row>
        <row r="65">
          <cell r="A65" t="str">
            <v>srpen</v>
          </cell>
          <cell r="C65">
            <v>19741373.312830001</v>
          </cell>
          <cell r="D65">
            <v>2979058.6806600019</v>
          </cell>
          <cell r="E65">
            <v>1127387.3337699994</v>
          </cell>
          <cell r="F65">
            <v>608.74863000000005</v>
          </cell>
          <cell r="G65">
            <v>23848428.075890005</v>
          </cell>
        </row>
        <row r="66">
          <cell r="A66" t="str">
            <v>září</v>
          </cell>
          <cell r="C66">
            <v>18992393.306160003</v>
          </cell>
          <cell r="D66">
            <v>2869070.6798800007</v>
          </cell>
          <cell r="E66">
            <v>1084558.4210900012</v>
          </cell>
          <cell r="F66">
            <v>752.63263000000006</v>
          </cell>
          <cell r="G66">
            <v>22946775.039759994</v>
          </cell>
        </row>
        <row r="67">
          <cell r="A67" t="str">
            <v>říjen</v>
          </cell>
          <cell r="C67">
            <v>19285157.629909992</v>
          </cell>
          <cell r="D67">
            <v>2916650.8459299989</v>
          </cell>
          <cell r="E67">
            <v>1101266.2899699993</v>
          </cell>
          <cell r="F67">
            <v>4936.4990299999999</v>
          </cell>
          <cell r="G67">
            <v>23308011.264839977</v>
          </cell>
        </row>
        <row r="68">
          <cell r="A68" t="str">
            <v>listopad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A69" t="str">
            <v>prosinec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0">
          <cell r="A70">
            <v>2005</v>
          </cell>
        </row>
        <row r="71">
          <cell r="A71" t="str">
            <v>Zdroj: Bilance dávkových příjmů ČSSZ - platby</v>
          </cell>
          <cell r="C71">
            <v>21209889.14556</v>
          </cell>
          <cell r="D71">
            <v>3226983.4330600002</v>
          </cell>
          <cell r="E71">
            <v>1211242.5784499999</v>
          </cell>
          <cell r="F71">
            <v>710.06056000000001</v>
          </cell>
          <cell r="G71">
            <v>25648825.217630003</v>
          </cell>
        </row>
        <row r="72">
          <cell r="A72" t="str">
            <v>únor</v>
          </cell>
          <cell r="C72">
            <v>18675839.908209998</v>
          </cell>
          <cell r="D72">
            <v>2834345.5692799999</v>
          </cell>
          <cell r="E72">
            <v>1066413.9428300001</v>
          </cell>
          <cell r="F72">
            <v>649.54807999999991</v>
          </cell>
          <cell r="G72">
            <v>22577248.96839999</v>
          </cell>
        </row>
        <row r="73">
          <cell r="A73" t="str">
            <v>březen</v>
          </cell>
          <cell r="C73">
            <v>19130925.252939999</v>
          </cell>
          <cell r="D73">
            <v>2849278.1746399999</v>
          </cell>
          <cell r="E73">
            <v>1092399.6631100001</v>
          </cell>
          <cell r="F73">
            <v>475.35455999999999</v>
          </cell>
          <cell r="G73">
            <v>23073078.445249997</v>
          </cell>
        </row>
        <row r="74">
          <cell r="A74" t="str">
            <v>duben</v>
          </cell>
          <cell r="C74">
            <v>20002357.41939</v>
          </cell>
          <cell r="D74">
            <v>3040410.2205699999</v>
          </cell>
          <cell r="E74">
            <v>1142225.4929299997</v>
          </cell>
          <cell r="F74">
            <v>732.53442999999993</v>
          </cell>
          <cell r="G74">
            <v>24185725.667320013</v>
          </cell>
        </row>
        <row r="75">
          <cell r="A75" t="str">
            <v>květen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</row>
        <row r="76">
          <cell r="A76" t="str">
            <v>červen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A77" t="str">
            <v>červenec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</row>
        <row r="78">
          <cell r="A78" t="str">
            <v>srpen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</row>
        <row r="79">
          <cell r="A79" t="str">
            <v>září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</row>
        <row r="80">
          <cell r="A80" t="str">
            <v>říjen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</row>
        <row r="81">
          <cell r="A81" t="str">
            <v>listopad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</row>
        <row r="82">
          <cell r="A82" t="str">
            <v>prosinec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</row>
        <row r="84">
          <cell r="A84" t="str">
            <v>Zdroj: Bilance dávkových příjmů ČSSZ - platby</v>
          </cell>
        </row>
      </sheetData>
      <sheetData sheetId="6"/>
      <sheetData sheetId="7">
        <row r="2">
          <cell r="A2" t="str">
            <v>Dávkové výdaje v jednotlivých měsících</v>
          </cell>
        </row>
        <row r="3">
          <cell r="G3" t="str">
            <v>v mil. Kč</v>
          </cell>
        </row>
        <row r="4">
          <cell r="C4" t="str">
            <v>důchody</v>
          </cell>
          <cell r="D4" t="str">
            <v>nemoc.</v>
          </cell>
          <cell r="E4" t="str">
            <v>zaměst.</v>
          </cell>
          <cell r="F4" t="str">
            <v>ostatní</v>
          </cell>
          <cell r="G4" t="str">
            <v>celkem</v>
          </cell>
        </row>
        <row r="5">
          <cell r="A5">
            <v>2000</v>
          </cell>
        </row>
        <row r="6">
          <cell r="A6" t="str">
            <v>leden</v>
          </cell>
          <cell r="C6">
            <v>13842979</v>
          </cell>
          <cell r="D6">
            <v>2259808</v>
          </cell>
          <cell r="E6">
            <v>92640</v>
          </cell>
          <cell r="F6">
            <v>264</v>
          </cell>
          <cell r="G6">
            <v>16195691</v>
          </cell>
        </row>
        <row r="7">
          <cell r="A7" t="str">
            <v>únor</v>
          </cell>
          <cell r="C7">
            <v>15008874</v>
          </cell>
          <cell r="D7">
            <v>3162499</v>
          </cell>
          <cell r="E7">
            <v>113006</v>
          </cell>
          <cell r="F7">
            <v>339</v>
          </cell>
          <cell r="G7">
            <v>18284718</v>
          </cell>
        </row>
        <row r="8">
          <cell r="A8" t="str">
            <v>březen</v>
          </cell>
          <cell r="C8">
            <v>16230210</v>
          </cell>
          <cell r="D8">
            <v>2891676</v>
          </cell>
          <cell r="E8">
            <v>112447</v>
          </cell>
          <cell r="F8">
            <v>293</v>
          </cell>
          <cell r="G8">
            <v>19234626</v>
          </cell>
        </row>
        <row r="9">
          <cell r="A9" t="str">
            <v>duben</v>
          </cell>
          <cell r="C9">
            <v>15021390</v>
          </cell>
          <cell r="D9">
            <v>2391124</v>
          </cell>
          <cell r="E9">
            <v>129144</v>
          </cell>
          <cell r="F9">
            <v>324</v>
          </cell>
          <cell r="G9">
            <v>17541982</v>
          </cell>
        </row>
        <row r="10">
          <cell r="A10" t="str">
            <v>květen</v>
          </cell>
          <cell r="C10">
            <v>13904512</v>
          </cell>
          <cell r="D10">
            <v>2152530</v>
          </cell>
          <cell r="E10">
            <v>121080</v>
          </cell>
          <cell r="F10">
            <v>303</v>
          </cell>
          <cell r="G10">
            <v>16178425</v>
          </cell>
        </row>
        <row r="11">
          <cell r="A11" t="str">
            <v>červen</v>
          </cell>
          <cell r="C11">
            <v>17358158</v>
          </cell>
          <cell r="D11">
            <v>2012527</v>
          </cell>
          <cell r="E11">
            <v>121770</v>
          </cell>
          <cell r="F11">
            <v>320</v>
          </cell>
          <cell r="G11">
            <v>19492775</v>
          </cell>
        </row>
        <row r="12">
          <cell r="A12" t="str">
            <v>červenec</v>
          </cell>
          <cell r="C12">
            <v>12594438</v>
          </cell>
          <cell r="D12">
            <v>1917453</v>
          </cell>
          <cell r="E12">
            <v>121725</v>
          </cell>
          <cell r="F12">
            <v>319</v>
          </cell>
          <cell r="G12">
            <v>14633935</v>
          </cell>
        </row>
        <row r="13">
          <cell r="A13" t="str">
            <v>srpen</v>
          </cell>
          <cell r="C13">
            <v>15064300</v>
          </cell>
          <cell r="D13">
            <v>1888830</v>
          </cell>
          <cell r="E13">
            <v>120744</v>
          </cell>
          <cell r="F13">
            <v>335</v>
          </cell>
          <cell r="G13">
            <v>17074209</v>
          </cell>
        </row>
        <row r="14">
          <cell r="A14" t="str">
            <v>září</v>
          </cell>
          <cell r="C14">
            <v>15215818</v>
          </cell>
          <cell r="D14">
            <v>1889484</v>
          </cell>
          <cell r="E14">
            <v>121405</v>
          </cell>
          <cell r="F14">
            <v>298711</v>
          </cell>
          <cell r="G14">
            <v>17525418</v>
          </cell>
        </row>
        <row r="15">
          <cell r="A15" t="str">
            <v>říjen</v>
          </cell>
          <cell r="C15">
            <v>15199199</v>
          </cell>
          <cell r="D15">
            <v>2026836</v>
          </cell>
          <cell r="E15">
            <v>124289</v>
          </cell>
          <cell r="F15">
            <v>7562</v>
          </cell>
          <cell r="G15">
            <v>17357886</v>
          </cell>
        </row>
        <row r="16">
          <cell r="A16" t="str">
            <v>listopad</v>
          </cell>
          <cell r="C16">
            <v>15423191</v>
          </cell>
          <cell r="D16">
            <v>2320464</v>
          </cell>
          <cell r="E16">
            <v>112984</v>
          </cell>
          <cell r="F16">
            <v>5909</v>
          </cell>
          <cell r="G16">
            <v>17862548</v>
          </cell>
        </row>
        <row r="17">
          <cell r="A17" t="str">
            <v>prosinec</v>
          </cell>
          <cell r="C17">
            <v>17328192</v>
          </cell>
          <cell r="D17">
            <v>2292284</v>
          </cell>
          <cell r="E17">
            <v>130409</v>
          </cell>
          <cell r="F17">
            <v>5721</v>
          </cell>
          <cell r="G17">
            <v>19756606</v>
          </cell>
        </row>
        <row r="18">
          <cell r="A18">
            <v>2001</v>
          </cell>
        </row>
        <row r="19">
          <cell r="A19" t="str">
            <v>leden</v>
          </cell>
          <cell r="C19">
            <v>14754868</v>
          </cell>
          <cell r="D19">
            <v>2372273</v>
          </cell>
          <cell r="E19">
            <v>98912</v>
          </cell>
          <cell r="F19">
            <v>7149</v>
          </cell>
          <cell r="G19">
            <v>17233202</v>
          </cell>
        </row>
        <row r="20">
          <cell r="A20" t="str">
            <v>únor</v>
          </cell>
          <cell r="C20">
            <v>14771527</v>
          </cell>
          <cell r="D20">
            <v>2806783</v>
          </cell>
          <cell r="E20">
            <v>126779</v>
          </cell>
          <cell r="F20">
            <v>7535</v>
          </cell>
          <cell r="G20">
            <v>17712624</v>
          </cell>
        </row>
        <row r="21">
          <cell r="A21" t="str">
            <v>březen</v>
          </cell>
          <cell r="C21">
            <v>17754581</v>
          </cell>
          <cell r="D21">
            <v>3034583</v>
          </cell>
          <cell r="E21">
            <v>127584</v>
          </cell>
          <cell r="F21">
            <v>5805</v>
          </cell>
          <cell r="G21">
            <v>20922553</v>
          </cell>
        </row>
        <row r="22">
          <cell r="A22" t="str">
            <v>duben</v>
          </cell>
          <cell r="C22">
            <v>17512742</v>
          </cell>
          <cell r="D22">
            <v>2931296</v>
          </cell>
          <cell r="E22">
            <v>126338</v>
          </cell>
          <cell r="F22">
            <v>4987</v>
          </cell>
          <cell r="G22">
            <v>20575363</v>
          </cell>
        </row>
        <row r="23">
          <cell r="A23" t="str">
            <v>květen</v>
          </cell>
          <cell r="C23">
            <v>14953035</v>
          </cell>
          <cell r="D23">
            <v>2525155</v>
          </cell>
          <cell r="E23">
            <v>125582</v>
          </cell>
          <cell r="F23">
            <v>5132</v>
          </cell>
          <cell r="G23">
            <v>17608904</v>
          </cell>
        </row>
        <row r="24">
          <cell r="A24" t="str">
            <v>červen</v>
          </cell>
          <cell r="C24">
            <v>18735700</v>
          </cell>
          <cell r="D24">
            <v>2286838</v>
          </cell>
          <cell r="E24">
            <v>127968</v>
          </cell>
          <cell r="F24">
            <v>5111</v>
          </cell>
          <cell r="G24">
            <v>21155617</v>
          </cell>
        </row>
        <row r="25">
          <cell r="A25" t="str">
            <v>červenec</v>
          </cell>
          <cell r="C25">
            <v>13626476</v>
          </cell>
          <cell r="D25">
            <v>2165194</v>
          </cell>
          <cell r="E25">
            <v>125153</v>
          </cell>
          <cell r="F25">
            <v>4845</v>
          </cell>
          <cell r="G25">
            <v>15921668</v>
          </cell>
        </row>
        <row r="26">
          <cell r="A26" t="str">
            <v>srpen</v>
          </cell>
          <cell r="C26">
            <v>17431349</v>
          </cell>
          <cell r="D26">
            <v>2021937</v>
          </cell>
          <cell r="E26">
            <v>122883</v>
          </cell>
          <cell r="F26">
            <v>4114</v>
          </cell>
          <cell r="G26">
            <v>19580283</v>
          </cell>
        </row>
        <row r="27">
          <cell r="A27" t="str">
            <v>září</v>
          </cell>
          <cell r="C27">
            <v>15037892</v>
          </cell>
          <cell r="D27">
            <v>2031245</v>
          </cell>
          <cell r="E27">
            <v>127326</v>
          </cell>
          <cell r="F27">
            <v>-41771</v>
          </cell>
          <cell r="G27">
            <v>17154692</v>
          </cell>
        </row>
        <row r="28">
          <cell r="A28" t="str">
            <v>říjen</v>
          </cell>
          <cell r="C28">
            <v>16335061</v>
          </cell>
          <cell r="D28">
            <v>2263029</v>
          </cell>
          <cell r="E28">
            <v>137605</v>
          </cell>
          <cell r="F28">
            <v>419</v>
          </cell>
          <cell r="G28">
            <v>18736114</v>
          </cell>
        </row>
        <row r="29">
          <cell r="A29" t="str">
            <v>listopad</v>
          </cell>
          <cell r="C29">
            <v>17947181</v>
          </cell>
          <cell r="D29">
            <v>2630183</v>
          </cell>
          <cell r="E29">
            <v>131037</v>
          </cell>
          <cell r="F29">
            <v>372</v>
          </cell>
          <cell r="G29">
            <v>20708773</v>
          </cell>
        </row>
        <row r="30">
          <cell r="A30" t="str">
            <v>prosinec</v>
          </cell>
          <cell r="C30">
            <v>17253299</v>
          </cell>
          <cell r="D30">
            <v>2517025</v>
          </cell>
          <cell r="E30">
            <v>135166</v>
          </cell>
          <cell r="F30">
            <v>324</v>
          </cell>
          <cell r="G30">
            <v>19905814</v>
          </cell>
        </row>
        <row r="31">
          <cell r="A31">
            <v>2002</v>
          </cell>
        </row>
        <row r="32">
          <cell r="A32" t="str">
            <v>leden</v>
          </cell>
          <cell r="C32">
            <v>0</v>
          </cell>
          <cell r="D32">
            <v>2815789</v>
          </cell>
          <cell r="E32">
            <v>0</v>
          </cell>
          <cell r="F32">
            <v>0</v>
          </cell>
          <cell r="G32">
            <v>2815789</v>
          </cell>
        </row>
        <row r="33">
          <cell r="A33" t="str">
            <v>únor</v>
          </cell>
          <cell r="C33">
            <v>0</v>
          </cell>
          <cell r="D33">
            <v>3134150</v>
          </cell>
          <cell r="E33">
            <v>0</v>
          </cell>
          <cell r="F33">
            <v>0</v>
          </cell>
          <cell r="G33">
            <v>37197159</v>
          </cell>
        </row>
        <row r="34">
          <cell r="A34" t="str">
            <v>březen</v>
          </cell>
          <cell r="C34">
            <v>18797138</v>
          </cell>
          <cell r="D34">
            <v>3051650</v>
          </cell>
          <cell r="E34">
            <v>139756</v>
          </cell>
          <cell r="F34">
            <v>372</v>
          </cell>
          <cell r="G34">
            <v>21988916</v>
          </cell>
        </row>
        <row r="35">
          <cell r="A35" t="str">
            <v>duben</v>
          </cell>
          <cell r="C35">
            <v>17590630</v>
          </cell>
          <cell r="D35">
            <v>3015725</v>
          </cell>
          <cell r="E35">
            <v>139591</v>
          </cell>
          <cell r="F35">
            <v>360</v>
          </cell>
          <cell r="G35">
            <v>20746306</v>
          </cell>
        </row>
        <row r="36">
          <cell r="A36" t="str">
            <v>květen</v>
          </cell>
          <cell r="C36">
            <v>17487101</v>
          </cell>
          <cell r="D36">
            <v>2837643</v>
          </cell>
          <cell r="E36">
            <v>139960</v>
          </cell>
          <cell r="F36">
            <v>361</v>
          </cell>
          <cell r="G36">
            <v>20465065</v>
          </cell>
        </row>
        <row r="37">
          <cell r="A37" t="str">
            <v>červen</v>
          </cell>
          <cell r="C37">
            <v>17518601</v>
          </cell>
          <cell r="D37">
            <v>2500499</v>
          </cell>
          <cell r="E37">
            <v>130939</v>
          </cell>
          <cell r="F37">
            <v>366</v>
          </cell>
          <cell r="G37">
            <v>20150405</v>
          </cell>
        </row>
        <row r="38">
          <cell r="A38" t="str">
            <v>červenec</v>
          </cell>
          <cell r="C38">
            <v>16114702</v>
          </cell>
          <cell r="D38">
            <v>2422749</v>
          </cell>
          <cell r="E38">
            <v>139078</v>
          </cell>
          <cell r="F38">
            <v>368</v>
          </cell>
          <cell r="G38">
            <v>18676897</v>
          </cell>
        </row>
        <row r="39">
          <cell r="A39" t="str">
            <v>srpen</v>
          </cell>
          <cell r="C39">
            <v>17508857</v>
          </cell>
          <cell r="D39">
            <v>2321092</v>
          </cell>
          <cell r="E39">
            <v>135599</v>
          </cell>
          <cell r="F39">
            <v>355</v>
          </cell>
          <cell r="G39">
            <v>19965903</v>
          </cell>
        </row>
        <row r="40">
          <cell r="A40" t="str">
            <v>září</v>
          </cell>
          <cell r="C40">
            <v>17493582</v>
          </cell>
          <cell r="D40">
            <v>2341299</v>
          </cell>
          <cell r="E40">
            <v>135879</v>
          </cell>
          <cell r="F40">
            <v>364</v>
          </cell>
          <cell r="G40">
            <v>19971124</v>
          </cell>
        </row>
        <row r="41">
          <cell r="A41" t="str">
            <v>říjen</v>
          </cell>
          <cell r="C41">
            <v>17650263</v>
          </cell>
          <cell r="D41">
            <v>2536149</v>
          </cell>
          <cell r="E41">
            <v>141096</v>
          </cell>
          <cell r="F41">
            <v>373</v>
          </cell>
          <cell r="G41">
            <v>20327881</v>
          </cell>
        </row>
        <row r="42">
          <cell r="A42" t="str">
            <v>listopad</v>
          </cell>
          <cell r="C42">
            <v>17653086</v>
          </cell>
          <cell r="D42">
            <v>2939332</v>
          </cell>
          <cell r="E42">
            <v>138969</v>
          </cell>
          <cell r="F42">
            <v>360</v>
          </cell>
          <cell r="G42">
            <v>20731747</v>
          </cell>
        </row>
        <row r="43">
          <cell r="A43" t="str">
            <v>prosinec</v>
          </cell>
          <cell r="C43">
            <v>16640893.239589989</v>
          </cell>
          <cell r="D43">
            <v>2692965.8113300018</v>
          </cell>
          <cell r="E43">
            <v>141143.72986000008</v>
          </cell>
          <cell r="F43">
            <v>379.28999999999996</v>
          </cell>
          <cell r="G43">
            <v>19475382.070779979</v>
          </cell>
        </row>
        <row r="44">
          <cell r="A44">
            <v>2003</v>
          </cell>
        </row>
        <row r="45">
          <cell r="A45" t="str">
            <v>leden</v>
          </cell>
          <cell r="C45">
            <v>20307477.36854</v>
          </cell>
          <cell r="D45">
            <v>2923288.8510000003</v>
          </cell>
          <cell r="E45">
            <v>120367.94</v>
          </cell>
          <cell r="F45">
            <v>355.74599999999998</v>
          </cell>
          <cell r="G45">
            <v>23351489.905540001</v>
          </cell>
        </row>
        <row r="46">
          <cell r="A46" t="str">
            <v>únor</v>
          </cell>
          <cell r="C46">
            <v>18253076.247310001</v>
          </cell>
          <cell r="D46">
            <v>3170926.8940000008</v>
          </cell>
          <cell r="E46">
            <v>141783.41200000001</v>
          </cell>
          <cell r="F46">
            <v>420.24599999999998</v>
          </cell>
          <cell r="G46">
            <v>21566206.799310002</v>
          </cell>
        </row>
        <row r="47">
          <cell r="A47" t="str">
            <v>březen</v>
          </cell>
          <cell r="C47">
            <v>16719334.213199995</v>
          </cell>
          <cell r="D47">
            <v>3543670.3500000015</v>
          </cell>
          <cell r="E47">
            <v>136554.89809999999</v>
          </cell>
          <cell r="F47">
            <v>439.08999999999992</v>
          </cell>
          <cell r="G47">
            <v>20399998.551300004</v>
          </cell>
        </row>
        <row r="48">
          <cell r="A48" t="str">
            <v>duben</v>
          </cell>
          <cell r="C48">
            <v>20654089.720979996</v>
          </cell>
          <cell r="D48">
            <v>3787676.2989999969</v>
          </cell>
          <cell r="E48">
            <v>137824.31959000003</v>
          </cell>
          <cell r="F48">
            <v>469.43299999999999</v>
          </cell>
          <cell r="G48">
            <v>24580059.772569984</v>
          </cell>
        </row>
        <row r="49">
          <cell r="A49" t="str">
            <v>květen</v>
          </cell>
          <cell r="C49">
            <v>15413260.273670003</v>
          </cell>
          <cell r="D49">
            <v>2864029.9110000003</v>
          </cell>
          <cell r="E49">
            <v>137062.31212999998</v>
          </cell>
          <cell r="F49">
            <v>560.96399999999994</v>
          </cell>
          <cell r="G49">
            <v>18414913.460799992</v>
          </cell>
        </row>
        <row r="50">
          <cell r="A50" t="str">
            <v>červen</v>
          </cell>
          <cell r="C50">
            <v>18189543.018080011</v>
          </cell>
          <cell r="D50">
            <v>2553960.7159999982</v>
          </cell>
          <cell r="E50">
            <v>139886.07333000004</v>
          </cell>
          <cell r="F50">
            <v>450.48500000000013</v>
          </cell>
          <cell r="G50">
            <v>20883840.292410016</v>
          </cell>
        </row>
        <row r="51">
          <cell r="A51" t="str">
            <v>červenec</v>
          </cell>
          <cell r="C51">
            <v>18151763.799689993</v>
          </cell>
          <cell r="D51">
            <v>2462075.2360000014</v>
          </cell>
          <cell r="E51">
            <v>136362.59100999997</v>
          </cell>
          <cell r="F51">
            <v>533.90200000000004</v>
          </cell>
          <cell r="G51">
            <v>20750735.528699994</v>
          </cell>
        </row>
        <row r="52">
          <cell r="A52" t="str">
            <v>srpen</v>
          </cell>
          <cell r="C52">
            <v>18155272.432750002</v>
          </cell>
          <cell r="D52">
            <v>2373802.506000001</v>
          </cell>
          <cell r="E52">
            <v>136862.27678000007</v>
          </cell>
          <cell r="F52">
            <v>441.55000000000018</v>
          </cell>
          <cell r="G52">
            <v>20666378.76553002</v>
          </cell>
        </row>
        <row r="53">
          <cell r="A53" t="str">
            <v>září</v>
          </cell>
          <cell r="C53">
            <v>18209413.556230009</v>
          </cell>
          <cell r="D53">
            <v>2389480.0289999992</v>
          </cell>
          <cell r="E53">
            <v>136473.89757999987</v>
          </cell>
          <cell r="F53">
            <v>478.76199999999972</v>
          </cell>
          <cell r="G53">
            <v>20735846.244809985</v>
          </cell>
        </row>
        <row r="54">
          <cell r="A54" t="str">
            <v>říjen</v>
          </cell>
          <cell r="C54">
            <v>19571323.359310001</v>
          </cell>
          <cell r="D54">
            <v>2553415.5999999978</v>
          </cell>
          <cell r="E54">
            <v>137073.54605</v>
          </cell>
          <cell r="F54">
            <v>462.95600000000013</v>
          </cell>
          <cell r="G54">
            <v>22262275.461360008</v>
          </cell>
        </row>
        <row r="55">
          <cell r="A55" t="str">
            <v>listopad</v>
          </cell>
          <cell r="C55">
            <v>17114880.043719977</v>
          </cell>
          <cell r="D55">
            <v>2942852.1110000052</v>
          </cell>
          <cell r="E55">
            <v>139183.36452000006</v>
          </cell>
          <cell r="F55">
            <v>465.49200000000019</v>
          </cell>
          <cell r="G55">
            <v>20197381.011239946</v>
          </cell>
        </row>
        <row r="56">
          <cell r="A56" t="str">
            <v>prosinec</v>
          </cell>
          <cell r="C56">
            <v>19583842.670489997</v>
          </cell>
          <cell r="D56">
            <v>2741379.1319999956</v>
          </cell>
          <cell r="E56">
            <v>142200</v>
          </cell>
          <cell r="F56">
            <v>512.03799999999956</v>
          </cell>
          <cell r="G56">
            <v>22467933.840490013</v>
          </cell>
        </row>
        <row r="57">
          <cell r="A57">
            <v>2004</v>
          </cell>
        </row>
        <row r="58">
          <cell r="A58" t="str">
            <v>leden</v>
          </cell>
          <cell r="C58">
            <v>17549462.870850001</v>
          </cell>
          <cell r="D58">
            <v>2965214.034</v>
          </cell>
          <cell r="E58">
            <v>107018.228</v>
          </cell>
          <cell r="F58">
            <v>459.69000000000005</v>
          </cell>
          <cell r="G58">
            <v>20622154.82285</v>
          </cell>
        </row>
        <row r="59">
          <cell r="A59" t="str">
            <v>únor</v>
          </cell>
          <cell r="C59">
            <v>18617706.832200002</v>
          </cell>
          <cell r="D59">
            <v>2775856.8629999999</v>
          </cell>
          <cell r="E59">
            <v>142112.93259000001</v>
          </cell>
          <cell r="F59">
            <v>457.71799999999996</v>
          </cell>
          <cell r="G59">
            <v>21536134.345790002</v>
          </cell>
        </row>
        <row r="60">
          <cell r="A60" t="str">
            <v>březen</v>
          </cell>
          <cell r="C60">
            <v>18775235.22947</v>
          </cell>
          <cell r="D60">
            <v>2783131.3010000009</v>
          </cell>
          <cell r="E60">
            <v>141120.61961999998</v>
          </cell>
          <cell r="F60">
            <v>363.63599999999985</v>
          </cell>
          <cell r="G60">
            <v>21699850.786090001</v>
          </cell>
        </row>
        <row r="61">
          <cell r="A61" t="str">
            <v>duben</v>
          </cell>
          <cell r="C61">
            <v>20147613.122809991</v>
          </cell>
          <cell r="D61">
            <v>2683860.3439999986</v>
          </cell>
          <cell r="E61">
            <v>143483.41590999998</v>
          </cell>
          <cell r="F61">
            <v>467.85599999999999</v>
          </cell>
          <cell r="G61">
            <v>22975424.738719985</v>
          </cell>
        </row>
        <row r="62">
          <cell r="A62" t="str">
            <v>květen</v>
          </cell>
          <cell r="C62">
            <v>17715905.030780002</v>
          </cell>
          <cell r="D62">
            <v>2381824.5490000006</v>
          </cell>
          <cell r="E62">
            <v>145490.47180000006</v>
          </cell>
          <cell r="F62">
            <v>409.84899999999993</v>
          </cell>
          <cell r="G62">
            <v>20243629.900580004</v>
          </cell>
        </row>
        <row r="63">
          <cell r="A63" t="str">
            <v>červen</v>
          </cell>
          <cell r="C63">
            <v>21415298.577890009</v>
          </cell>
          <cell r="D63">
            <v>2419441.5519999992</v>
          </cell>
          <cell r="E63">
            <v>141453.14428999997</v>
          </cell>
          <cell r="F63">
            <v>421.03999999999996</v>
          </cell>
          <cell r="G63">
            <v>23976614.314180017</v>
          </cell>
        </row>
        <row r="64">
          <cell r="A64" t="str">
            <v>červenec</v>
          </cell>
          <cell r="C64">
            <v>16324204.11830999</v>
          </cell>
          <cell r="D64">
            <v>2267556.6310000047</v>
          </cell>
          <cell r="E64">
            <v>141443.89734000002</v>
          </cell>
          <cell r="F64">
            <v>416.46200000000044</v>
          </cell>
          <cell r="G64">
            <v>18733621.108649969</v>
          </cell>
        </row>
        <row r="65">
          <cell r="A65" t="str">
            <v>srpen</v>
          </cell>
          <cell r="C65">
            <v>18874933.298160002</v>
          </cell>
          <cell r="D65">
            <v>2116567.3739999942</v>
          </cell>
          <cell r="E65">
            <v>140349.82964999997</v>
          </cell>
          <cell r="F65">
            <v>408.94799999999987</v>
          </cell>
          <cell r="G65">
            <v>21132259.449810028</v>
          </cell>
        </row>
        <row r="66">
          <cell r="A66" t="str">
            <v>září</v>
          </cell>
          <cell r="C66">
            <v>18995165.184590012</v>
          </cell>
          <cell r="D66">
            <v>2125165.688000001</v>
          </cell>
          <cell r="E66">
            <v>141310.27484999993</v>
          </cell>
          <cell r="F66">
            <v>404.13999999999987</v>
          </cell>
          <cell r="G66">
            <v>21262045.287439972</v>
          </cell>
        </row>
        <row r="67">
          <cell r="A67" t="str">
            <v>říjen</v>
          </cell>
          <cell r="C67">
            <v>19001396.146979988</v>
          </cell>
          <cell r="D67">
            <v>2176054.3139999993</v>
          </cell>
          <cell r="E67">
            <v>141620.83721000003</v>
          </cell>
          <cell r="F67">
            <v>435.01800000000003</v>
          </cell>
          <cell r="G67">
            <v>21319506.316190004</v>
          </cell>
        </row>
        <row r="68">
          <cell r="A68" t="str">
            <v>listopad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</row>
        <row r="69">
          <cell r="A69" t="str">
            <v>prosinec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</row>
        <row r="70">
          <cell r="A70">
            <v>2005</v>
          </cell>
        </row>
        <row r="71">
          <cell r="A71" t="str">
            <v>Zdroj: Bilance dávkových výdajů ČSSZ</v>
          </cell>
          <cell r="C71">
            <v>20642057.208190002</v>
          </cell>
          <cell r="D71">
            <v>2678014.4569999995</v>
          </cell>
          <cell r="E71">
            <v>124331.95299999999</v>
          </cell>
          <cell r="F71">
            <v>399.04700000000003</v>
          </cell>
          <cell r="G71">
            <v>23444802.66519</v>
          </cell>
        </row>
        <row r="72">
          <cell r="A72" t="str">
            <v>únor</v>
          </cell>
          <cell r="C72">
            <v>20130446.931089997</v>
          </cell>
          <cell r="D72">
            <v>2736268.0900000008</v>
          </cell>
          <cell r="E72">
            <v>141771.29577000003</v>
          </cell>
          <cell r="F72">
            <v>398.89599999999996</v>
          </cell>
          <cell r="G72">
            <v>23008885.212859999</v>
          </cell>
        </row>
        <row r="73">
          <cell r="A73" t="str">
            <v>březen</v>
          </cell>
          <cell r="C73">
            <v>20220036.614399999</v>
          </cell>
          <cell r="D73">
            <v>3204086.7919999994</v>
          </cell>
          <cell r="E73">
            <v>145171.39246</v>
          </cell>
          <cell r="F73">
            <v>299.0920000000001</v>
          </cell>
          <cell r="G73">
            <v>23569593.890859991</v>
          </cell>
        </row>
        <row r="74">
          <cell r="A74" t="str">
            <v>duben</v>
          </cell>
          <cell r="C74">
            <v>20256935.380070008</v>
          </cell>
          <cell r="D74">
            <v>3584543.5420000013</v>
          </cell>
          <cell r="E74">
            <v>139563.87510999996</v>
          </cell>
          <cell r="F74">
            <v>359.01699999999983</v>
          </cell>
          <cell r="G74">
            <v>23981401.814180017</v>
          </cell>
        </row>
        <row r="75">
          <cell r="A75" t="str">
            <v>květen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</row>
        <row r="76">
          <cell r="A76" t="str">
            <v>červen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A77" t="str">
            <v>červenec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</row>
        <row r="78">
          <cell r="A78" t="str">
            <v>srpen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</row>
        <row r="79">
          <cell r="A79" t="str">
            <v>září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</row>
        <row r="80">
          <cell r="A80" t="str">
            <v>říjen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</row>
        <row r="81">
          <cell r="A81" t="str">
            <v>listopad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</row>
        <row r="82">
          <cell r="A82" t="str">
            <v>prosinec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</row>
        <row r="84">
          <cell r="A84" t="str">
            <v>Zdroj: Bilance dávkových výdajů ČSSZ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PROPL_DNY_N"/>
      <sheetName val="PROPL_DNY_P"/>
      <sheetName val="PROPL_DNY_R"/>
      <sheetName val="PROPL_DNY_Rc"/>
      <sheetName val="nemDNY"/>
    </sheetNames>
    <definedNames>
      <definedName name="PROPL_N" refersTo="='PROPL_DNY_N'!$A$1:$E$65536"/>
    </definedNames>
    <sheetDataSet>
      <sheetData sheetId="0" refreshError="1"/>
      <sheetData sheetId="1">
        <row r="2">
          <cell r="A2" t="str">
            <v>Počet proplacených dnů v jednotlivých měsících - nemocenské</v>
          </cell>
        </row>
        <row r="4">
          <cell r="B4" t="str">
            <v>Velké</v>
          </cell>
          <cell r="C4" t="str">
            <v xml:space="preserve">Malé </v>
          </cell>
        </row>
        <row r="5">
          <cell r="A5" t="str">
            <v>Měsíc</v>
          </cell>
          <cell r="B5" t="str">
            <v>organizace</v>
          </cell>
          <cell r="C5" t="str">
            <v>organizace</v>
          </cell>
          <cell r="D5" t="str">
            <v>OSVČ</v>
          </cell>
          <cell r="E5" t="str">
            <v>Celkem</v>
          </cell>
        </row>
        <row r="7">
          <cell r="A7">
            <v>1997</v>
          </cell>
        </row>
        <row r="8">
          <cell r="A8" t="str">
            <v>leden</v>
          </cell>
          <cell r="B8">
            <v>8041750</v>
          </cell>
          <cell r="C8">
            <v>1685437</v>
          </cell>
          <cell r="D8">
            <v>344780</v>
          </cell>
          <cell r="E8">
            <v>10071967</v>
          </cell>
        </row>
        <row r="9">
          <cell r="A9" t="str">
            <v>únor</v>
          </cell>
          <cell r="B9">
            <v>8722212</v>
          </cell>
          <cell r="C9">
            <v>2215318</v>
          </cell>
          <cell r="D9">
            <v>453648</v>
          </cell>
          <cell r="E9">
            <v>11391178</v>
          </cell>
        </row>
        <row r="10">
          <cell r="A10" t="str">
            <v>březen</v>
          </cell>
          <cell r="B10">
            <v>10289218</v>
          </cell>
          <cell r="C10">
            <v>2307271</v>
          </cell>
          <cell r="D10">
            <v>462604</v>
          </cell>
          <cell r="E10">
            <v>13059093</v>
          </cell>
        </row>
        <row r="11">
          <cell r="A11" t="str">
            <v>duben</v>
          </cell>
          <cell r="B11">
            <v>8813906</v>
          </cell>
          <cell r="C11">
            <v>2029218</v>
          </cell>
          <cell r="D11">
            <v>435974</v>
          </cell>
          <cell r="E11">
            <v>11279098</v>
          </cell>
        </row>
        <row r="12">
          <cell r="A12" t="str">
            <v>květen</v>
          </cell>
          <cell r="B12">
            <v>7440600</v>
          </cell>
          <cell r="C12">
            <v>1744277</v>
          </cell>
          <cell r="D12">
            <v>361913</v>
          </cell>
          <cell r="E12">
            <v>9546790</v>
          </cell>
        </row>
        <row r="13">
          <cell r="A13" t="str">
            <v>červen</v>
          </cell>
          <cell r="B13">
            <v>6468206</v>
          </cell>
          <cell r="C13">
            <v>1602632</v>
          </cell>
          <cell r="D13">
            <v>328219</v>
          </cell>
          <cell r="E13">
            <v>8399057</v>
          </cell>
        </row>
        <row r="14">
          <cell r="A14" t="str">
            <v>červenec</v>
          </cell>
          <cell r="B14">
            <v>6251420</v>
          </cell>
          <cell r="C14">
            <v>1434202</v>
          </cell>
          <cell r="D14">
            <v>279949</v>
          </cell>
          <cell r="E14">
            <v>7965571</v>
          </cell>
        </row>
        <row r="15">
          <cell r="A15" t="str">
            <v>srpen</v>
          </cell>
          <cell r="B15">
            <v>5692544</v>
          </cell>
          <cell r="C15">
            <v>1359503</v>
          </cell>
          <cell r="D15">
            <v>262679</v>
          </cell>
          <cell r="E15">
            <v>7314726</v>
          </cell>
        </row>
        <row r="16">
          <cell r="A16" t="str">
            <v>září</v>
          </cell>
          <cell r="B16">
            <v>5761518</v>
          </cell>
          <cell r="C16">
            <v>1380831</v>
          </cell>
          <cell r="D16">
            <v>256369</v>
          </cell>
          <cell r="E16">
            <v>7398718</v>
          </cell>
        </row>
        <row r="17">
          <cell r="A17" t="str">
            <v>říjen</v>
          </cell>
          <cell r="B17">
            <v>6409668</v>
          </cell>
          <cell r="C17">
            <v>1537808</v>
          </cell>
          <cell r="D17">
            <v>283788</v>
          </cell>
          <cell r="E17">
            <v>8231264</v>
          </cell>
        </row>
        <row r="18">
          <cell r="A18" t="str">
            <v>listopad</v>
          </cell>
          <cell r="B18">
            <v>7208122</v>
          </cell>
          <cell r="C18">
            <v>1767185</v>
          </cell>
          <cell r="D18">
            <v>312243</v>
          </cell>
          <cell r="E18">
            <v>9287550</v>
          </cell>
        </row>
        <row r="19">
          <cell r="A19" t="str">
            <v>prosinec</v>
          </cell>
          <cell r="B19">
            <v>7334042</v>
          </cell>
          <cell r="C19">
            <v>1785008</v>
          </cell>
          <cell r="D19">
            <v>342080</v>
          </cell>
          <cell r="E19">
            <v>9461130</v>
          </cell>
        </row>
        <row r="20">
          <cell r="A20">
            <v>1998</v>
          </cell>
        </row>
        <row r="21">
          <cell r="A21" t="str">
            <v>leden</v>
          </cell>
          <cell r="B21">
            <v>7078022</v>
          </cell>
          <cell r="C21">
            <v>1715931</v>
          </cell>
          <cell r="D21">
            <v>349101</v>
          </cell>
          <cell r="E21">
            <v>9143054</v>
          </cell>
        </row>
        <row r="22">
          <cell r="A22" t="str">
            <v>únor</v>
          </cell>
          <cell r="B22">
            <v>6591729</v>
          </cell>
          <cell r="C22">
            <v>1817211</v>
          </cell>
          <cell r="D22">
            <v>387993</v>
          </cell>
          <cell r="E22">
            <v>8796933</v>
          </cell>
        </row>
        <row r="23">
          <cell r="A23" t="str">
            <v>březen</v>
          </cell>
          <cell r="B23">
            <v>7625471</v>
          </cell>
          <cell r="C23">
            <v>1984705</v>
          </cell>
          <cell r="D23">
            <v>401728</v>
          </cell>
          <cell r="E23">
            <v>10011904</v>
          </cell>
        </row>
        <row r="24">
          <cell r="A24" t="str">
            <v>duben</v>
          </cell>
          <cell r="B24">
            <v>8036262</v>
          </cell>
          <cell r="C24">
            <v>2042114</v>
          </cell>
          <cell r="D24">
            <v>418678</v>
          </cell>
          <cell r="E24">
            <v>10497054</v>
          </cell>
        </row>
        <row r="25">
          <cell r="A25" t="str">
            <v>květen</v>
          </cell>
          <cell r="B25">
            <v>7569921</v>
          </cell>
          <cell r="C25">
            <v>1724680</v>
          </cell>
          <cell r="D25">
            <v>351906</v>
          </cell>
          <cell r="E25">
            <v>9646507</v>
          </cell>
        </row>
        <row r="26">
          <cell r="A26" t="str">
            <v>červen</v>
          </cell>
          <cell r="B26">
            <v>6172786</v>
          </cell>
          <cell r="C26">
            <v>1608222</v>
          </cell>
          <cell r="D26">
            <v>328811</v>
          </cell>
          <cell r="E26">
            <v>8109819</v>
          </cell>
        </row>
        <row r="27">
          <cell r="A27" t="str">
            <v>červenec</v>
          </cell>
          <cell r="B27">
            <v>6181647</v>
          </cell>
          <cell r="C27">
            <v>1486133</v>
          </cell>
          <cell r="D27">
            <v>285328</v>
          </cell>
          <cell r="E27">
            <v>7953108</v>
          </cell>
        </row>
        <row r="28">
          <cell r="A28" t="str">
            <v>srpen</v>
          </cell>
          <cell r="B28">
            <v>5404609</v>
          </cell>
          <cell r="C28">
            <v>1426200</v>
          </cell>
          <cell r="D28">
            <v>272180</v>
          </cell>
          <cell r="E28">
            <v>7102989</v>
          </cell>
        </row>
        <row r="29">
          <cell r="A29" t="str">
            <v>září</v>
          </cell>
          <cell r="B29">
            <v>5375297</v>
          </cell>
          <cell r="C29">
            <v>1467642</v>
          </cell>
          <cell r="D29">
            <v>281994</v>
          </cell>
          <cell r="E29">
            <v>7124933</v>
          </cell>
        </row>
        <row r="30">
          <cell r="A30" t="str">
            <v>říjen</v>
          </cell>
          <cell r="B30">
            <v>5922663</v>
          </cell>
          <cell r="C30">
            <v>1547196</v>
          </cell>
          <cell r="D30">
            <v>282217</v>
          </cell>
          <cell r="E30">
            <v>7752076</v>
          </cell>
        </row>
        <row r="31">
          <cell r="A31" t="str">
            <v>listopad</v>
          </cell>
          <cell r="B31">
            <v>6851000</v>
          </cell>
          <cell r="C31">
            <v>1783505</v>
          </cell>
          <cell r="D31">
            <v>329419</v>
          </cell>
          <cell r="E31">
            <v>8963924</v>
          </cell>
        </row>
        <row r="32">
          <cell r="A32" t="str">
            <v>prosinec</v>
          </cell>
          <cell r="B32">
            <v>6518235</v>
          </cell>
          <cell r="C32">
            <v>1771503</v>
          </cell>
          <cell r="D32">
            <v>343797</v>
          </cell>
          <cell r="E32">
            <v>8633535</v>
          </cell>
        </row>
        <row r="33">
          <cell r="A33">
            <v>1999</v>
          </cell>
        </row>
        <row r="34">
          <cell r="A34" t="str">
            <v>leden</v>
          </cell>
          <cell r="B34">
            <v>6839896</v>
          </cell>
          <cell r="C34">
            <v>1795778</v>
          </cell>
          <cell r="D34">
            <v>376773</v>
          </cell>
          <cell r="E34">
            <v>9012447</v>
          </cell>
        </row>
        <row r="35">
          <cell r="A35" t="str">
            <v>únor</v>
          </cell>
          <cell r="B35">
            <v>7412654</v>
          </cell>
          <cell r="C35">
            <v>2200627</v>
          </cell>
          <cell r="D35">
            <v>451170</v>
          </cell>
          <cell r="E35">
            <v>10064451</v>
          </cell>
        </row>
        <row r="36">
          <cell r="A36" t="str">
            <v>březen</v>
          </cell>
          <cell r="B36">
            <v>10157800</v>
          </cell>
          <cell r="C36">
            <v>2514498</v>
          </cell>
          <cell r="D36">
            <v>508603</v>
          </cell>
          <cell r="E36">
            <v>13180901</v>
          </cell>
        </row>
        <row r="37">
          <cell r="A37" t="str">
            <v>duben</v>
          </cell>
          <cell r="B37">
            <v>7317088</v>
          </cell>
          <cell r="C37">
            <v>2037299</v>
          </cell>
          <cell r="D37">
            <v>445700</v>
          </cell>
          <cell r="E37">
            <v>9800087</v>
          </cell>
        </row>
        <row r="38">
          <cell r="A38" t="str">
            <v>květen</v>
          </cell>
          <cell r="B38">
            <v>6479726</v>
          </cell>
          <cell r="C38">
            <v>1657549</v>
          </cell>
          <cell r="D38">
            <v>359847</v>
          </cell>
          <cell r="E38">
            <v>8497122</v>
          </cell>
        </row>
        <row r="39">
          <cell r="A39" t="str">
            <v>červen</v>
          </cell>
          <cell r="B39">
            <v>5773220</v>
          </cell>
          <cell r="C39">
            <v>1595652</v>
          </cell>
          <cell r="D39">
            <v>325748</v>
          </cell>
          <cell r="E39">
            <v>7694620</v>
          </cell>
        </row>
        <row r="40">
          <cell r="A40" t="str">
            <v>červenec</v>
          </cell>
          <cell r="B40">
            <v>5352393</v>
          </cell>
          <cell r="C40">
            <v>1390471</v>
          </cell>
          <cell r="D40">
            <v>276659</v>
          </cell>
          <cell r="E40">
            <v>7019523</v>
          </cell>
        </row>
        <row r="41">
          <cell r="A41" t="str">
            <v>srpen</v>
          </cell>
          <cell r="B41">
            <v>5931644</v>
          </cell>
          <cell r="C41">
            <v>1359068</v>
          </cell>
          <cell r="D41">
            <v>273067</v>
          </cell>
          <cell r="E41">
            <v>7563779</v>
          </cell>
        </row>
        <row r="42">
          <cell r="A42" t="str">
            <v>září</v>
          </cell>
          <cell r="B42">
            <v>4885551</v>
          </cell>
          <cell r="C42">
            <v>1403691</v>
          </cell>
          <cell r="D42">
            <v>277349</v>
          </cell>
          <cell r="E42">
            <v>6566591</v>
          </cell>
        </row>
        <row r="43">
          <cell r="A43" t="str">
            <v>říjen</v>
          </cell>
          <cell r="B43">
            <v>5248481</v>
          </cell>
          <cell r="C43">
            <v>1437803</v>
          </cell>
          <cell r="D43">
            <v>270904</v>
          </cell>
          <cell r="E43">
            <v>6957188</v>
          </cell>
        </row>
        <row r="44">
          <cell r="A44" t="str">
            <v>listopad</v>
          </cell>
          <cell r="B44">
            <v>6453030</v>
          </cell>
          <cell r="C44">
            <v>1756763</v>
          </cell>
          <cell r="D44">
            <v>321714</v>
          </cell>
          <cell r="E44">
            <v>8531507</v>
          </cell>
        </row>
        <row r="45">
          <cell r="A45" t="str">
            <v>prosinec</v>
          </cell>
          <cell r="B45">
            <v>6660341</v>
          </cell>
          <cell r="C45">
            <v>1796483</v>
          </cell>
          <cell r="D45">
            <v>348738</v>
          </cell>
          <cell r="E45">
            <v>8805562</v>
          </cell>
        </row>
        <row r="46">
          <cell r="A46">
            <v>2000</v>
          </cell>
        </row>
        <row r="47">
          <cell r="A47" t="str">
            <v>leden</v>
          </cell>
          <cell r="B47">
            <v>7477295</v>
          </cell>
          <cell r="C47">
            <v>1934468</v>
          </cell>
          <cell r="D47">
            <v>395791</v>
          </cell>
          <cell r="E47">
            <v>9807554</v>
          </cell>
        </row>
        <row r="48">
          <cell r="A48" t="str">
            <v>únor</v>
          </cell>
          <cell r="B48">
            <v>9976027</v>
          </cell>
          <cell r="C48">
            <v>2808844</v>
          </cell>
          <cell r="D48">
            <v>545823</v>
          </cell>
          <cell r="E48">
            <v>13330694</v>
          </cell>
        </row>
        <row r="49">
          <cell r="A49" t="str">
            <v>březen</v>
          </cell>
          <cell r="B49">
            <v>9078980</v>
          </cell>
          <cell r="C49">
            <v>2411798</v>
          </cell>
          <cell r="D49">
            <v>510054</v>
          </cell>
          <cell r="E49">
            <v>12000832</v>
          </cell>
        </row>
        <row r="50">
          <cell r="A50" t="str">
            <v>duben</v>
          </cell>
          <cell r="B50">
            <v>7380366</v>
          </cell>
          <cell r="C50">
            <v>1997085</v>
          </cell>
          <cell r="D50">
            <v>425889</v>
          </cell>
          <cell r="E50">
            <v>9803340</v>
          </cell>
        </row>
        <row r="51">
          <cell r="A51" t="str">
            <v>květen</v>
          </cell>
          <cell r="B51">
            <v>6868471</v>
          </cell>
          <cell r="C51">
            <v>1708661</v>
          </cell>
          <cell r="D51">
            <v>342603</v>
          </cell>
          <cell r="E51">
            <v>8919735</v>
          </cell>
        </row>
        <row r="52">
          <cell r="A52" t="str">
            <v>červen</v>
          </cell>
          <cell r="B52">
            <v>8361174</v>
          </cell>
          <cell r="C52">
            <v>1690060</v>
          </cell>
          <cell r="D52">
            <v>327009</v>
          </cell>
          <cell r="E52">
            <v>10378243</v>
          </cell>
        </row>
        <row r="53">
          <cell r="A53" t="str">
            <v>červenec</v>
          </cell>
          <cell r="B53">
            <v>5962066</v>
          </cell>
          <cell r="C53">
            <v>1484096</v>
          </cell>
          <cell r="D53">
            <v>283494</v>
          </cell>
          <cell r="E53">
            <v>7729656</v>
          </cell>
        </row>
        <row r="54">
          <cell r="A54" t="str">
            <v>srpen</v>
          </cell>
          <cell r="B54">
            <v>5652227</v>
          </cell>
          <cell r="C54">
            <v>1544547</v>
          </cell>
          <cell r="D54">
            <v>283757</v>
          </cell>
          <cell r="E54">
            <v>7480531</v>
          </cell>
        </row>
        <row r="55">
          <cell r="A55" t="str">
            <v>září</v>
          </cell>
          <cell r="B55">
            <v>5613727</v>
          </cell>
          <cell r="C55">
            <v>1549303</v>
          </cell>
          <cell r="D55">
            <v>281950</v>
          </cell>
          <cell r="E55">
            <v>7444980</v>
          </cell>
        </row>
        <row r="56">
          <cell r="A56" t="str">
            <v>říjen</v>
          </cell>
          <cell r="B56">
            <v>6038434</v>
          </cell>
          <cell r="C56">
            <v>1619413</v>
          </cell>
          <cell r="D56">
            <v>276341</v>
          </cell>
          <cell r="E56">
            <v>7934188</v>
          </cell>
        </row>
        <row r="57">
          <cell r="A57" t="str">
            <v>listopad</v>
          </cell>
          <cell r="B57">
            <v>7116848</v>
          </cell>
          <cell r="C57">
            <v>1914065</v>
          </cell>
          <cell r="D57">
            <v>320840</v>
          </cell>
          <cell r="E57">
            <v>9351753</v>
          </cell>
        </row>
        <row r="58">
          <cell r="A58" t="str">
            <v>prosinec</v>
          </cell>
          <cell r="B58">
            <v>6817214</v>
          </cell>
          <cell r="C58">
            <v>1900208</v>
          </cell>
          <cell r="D58">
            <v>333253</v>
          </cell>
          <cell r="E58">
            <v>9050675</v>
          </cell>
        </row>
        <row r="59">
          <cell r="A59">
            <v>2001</v>
          </cell>
        </row>
        <row r="60">
          <cell r="A60" t="str">
            <v>leden</v>
          </cell>
          <cell r="B60">
            <v>7814388</v>
          </cell>
          <cell r="C60">
            <v>1882745</v>
          </cell>
          <cell r="D60">
            <v>358780</v>
          </cell>
          <cell r="E60">
            <v>10055913</v>
          </cell>
        </row>
        <row r="61">
          <cell r="A61" t="str">
            <v>únor</v>
          </cell>
          <cell r="B61">
            <v>7854212</v>
          </cell>
          <cell r="C61">
            <v>2456008</v>
          </cell>
          <cell r="D61">
            <v>457377</v>
          </cell>
          <cell r="E61">
            <v>10767597</v>
          </cell>
        </row>
        <row r="62">
          <cell r="A62" t="str">
            <v>březen</v>
          </cell>
          <cell r="B62">
            <v>8579751</v>
          </cell>
          <cell r="C62">
            <v>2403143</v>
          </cell>
          <cell r="D62">
            <v>445509</v>
          </cell>
          <cell r="E62">
            <v>11428403</v>
          </cell>
        </row>
        <row r="63">
          <cell r="A63" t="str">
            <v>duben</v>
          </cell>
          <cell r="B63">
            <v>8323151</v>
          </cell>
          <cell r="C63">
            <v>2262406</v>
          </cell>
          <cell r="D63">
            <v>438851</v>
          </cell>
          <cell r="E63">
            <v>11024408</v>
          </cell>
        </row>
        <row r="64">
          <cell r="A64" t="str">
            <v>květen</v>
          </cell>
          <cell r="B64">
            <v>8129342</v>
          </cell>
          <cell r="C64">
            <v>1889511</v>
          </cell>
          <cell r="D64">
            <v>354026</v>
          </cell>
          <cell r="E64">
            <v>10372879</v>
          </cell>
        </row>
        <row r="65">
          <cell r="A65" t="str">
            <v>červen</v>
          </cell>
          <cell r="B65">
            <v>6388154</v>
          </cell>
          <cell r="C65">
            <v>1812261</v>
          </cell>
          <cell r="D65">
            <v>332827</v>
          </cell>
          <cell r="E65">
            <v>8533242</v>
          </cell>
        </row>
        <row r="66">
          <cell r="A66" t="str">
            <v>červenec</v>
          </cell>
          <cell r="B66">
            <v>6096436</v>
          </cell>
          <cell r="C66">
            <v>1590661</v>
          </cell>
          <cell r="D66">
            <v>279913</v>
          </cell>
          <cell r="E66">
            <v>7967010</v>
          </cell>
        </row>
        <row r="67">
          <cell r="A67" t="str">
            <v>srpen</v>
          </cell>
          <cell r="B67">
            <v>5510287</v>
          </cell>
          <cell r="C67">
            <v>1548674</v>
          </cell>
          <cell r="D67">
            <v>275610</v>
          </cell>
          <cell r="E67">
            <v>7334571</v>
          </cell>
        </row>
        <row r="68">
          <cell r="A68" t="str">
            <v>září</v>
          </cell>
          <cell r="B68">
            <v>6759304</v>
          </cell>
          <cell r="C68">
            <v>1561431</v>
          </cell>
          <cell r="D68">
            <v>273038</v>
          </cell>
          <cell r="E68">
            <v>8593773</v>
          </cell>
        </row>
        <row r="69">
          <cell r="A69" t="str">
            <v>říjen</v>
          </cell>
          <cell r="B69">
            <v>6217401</v>
          </cell>
          <cell r="C69">
            <v>1644230</v>
          </cell>
          <cell r="D69">
            <v>270903</v>
          </cell>
          <cell r="E69">
            <v>8132534</v>
          </cell>
        </row>
        <row r="70">
          <cell r="A70" t="str">
            <v>listopad</v>
          </cell>
          <cell r="B70">
            <v>7252487</v>
          </cell>
          <cell r="C70">
            <v>1992128</v>
          </cell>
          <cell r="D70">
            <v>325229</v>
          </cell>
          <cell r="E70">
            <v>9569844</v>
          </cell>
        </row>
        <row r="71">
          <cell r="A71" t="str">
            <v>prosinec</v>
          </cell>
          <cell r="B71">
            <v>7031260</v>
          </cell>
          <cell r="C71">
            <v>2040278</v>
          </cell>
          <cell r="D71">
            <v>335327</v>
          </cell>
          <cell r="E71">
            <v>9406865</v>
          </cell>
        </row>
        <row r="72">
          <cell r="A72">
            <v>2002</v>
          </cell>
        </row>
        <row r="73">
          <cell r="A73" t="str">
            <v>leden</v>
          </cell>
          <cell r="B73">
            <v>8908483</v>
          </cell>
          <cell r="C73">
            <v>2001440</v>
          </cell>
          <cell r="D73">
            <v>363872</v>
          </cell>
          <cell r="E73">
            <v>11273795</v>
          </cell>
        </row>
        <row r="74">
          <cell r="A74" t="str">
            <v>únor</v>
          </cell>
          <cell r="B74">
            <v>8146588</v>
          </cell>
          <cell r="C74">
            <v>2384306</v>
          </cell>
          <cell r="D74">
            <v>440732</v>
          </cell>
          <cell r="E74">
            <v>10971626</v>
          </cell>
        </row>
        <row r="75">
          <cell r="A75" t="str">
            <v>březen</v>
          </cell>
          <cell r="B75">
            <v>8017745</v>
          </cell>
          <cell r="C75">
            <v>2112542</v>
          </cell>
          <cell r="D75">
            <v>402185</v>
          </cell>
          <cell r="E75">
            <v>10532472</v>
          </cell>
        </row>
        <row r="76">
          <cell r="A76" t="str">
            <v>duben</v>
          </cell>
          <cell r="B76">
            <v>7776812</v>
          </cell>
          <cell r="C76">
            <v>2014631</v>
          </cell>
          <cell r="D76">
            <v>385021</v>
          </cell>
          <cell r="E76">
            <v>10176464</v>
          </cell>
        </row>
        <row r="77">
          <cell r="A77" t="str">
            <v>květen</v>
          </cell>
          <cell r="B77">
            <v>7471860</v>
          </cell>
          <cell r="C77">
            <v>1975755</v>
          </cell>
          <cell r="D77">
            <v>349776</v>
          </cell>
          <cell r="E77">
            <v>9797391</v>
          </cell>
        </row>
        <row r="78">
          <cell r="A78" t="str">
            <v>červen</v>
          </cell>
          <cell r="B78">
            <v>6467064</v>
          </cell>
          <cell r="C78">
            <v>1829823</v>
          </cell>
          <cell r="D78">
            <v>327615</v>
          </cell>
          <cell r="E78">
            <v>8624502</v>
          </cell>
        </row>
        <row r="79">
          <cell r="A79" t="str">
            <v>červenec</v>
          </cell>
          <cell r="B79">
            <v>6338799</v>
          </cell>
          <cell r="C79">
            <v>1643684</v>
          </cell>
          <cell r="D79">
            <v>283282</v>
          </cell>
          <cell r="E79">
            <v>8265765</v>
          </cell>
        </row>
        <row r="80">
          <cell r="A80" t="str">
            <v>srpen</v>
          </cell>
          <cell r="B80">
            <v>6344583</v>
          </cell>
          <cell r="C80">
            <v>1620669</v>
          </cell>
          <cell r="D80">
            <v>278735</v>
          </cell>
          <cell r="E80">
            <v>8243987</v>
          </cell>
        </row>
        <row r="81">
          <cell r="A81" t="str">
            <v>září</v>
          </cell>
          <cell r="B81">
            <v>5862025</v>
          </cell>
          <cell r="C81">
            <v>1645366</v>
          </cell>
          <cell r="D81">
            <v>276942</v>
          </cell>
          <cell r="E81">
            <v>7784333</v>
          </cell>
        </row>
        <row r="82">
          <cell r="A82" t="str">
            <v>říjen</v>
          </cell>
          <cell r="B82">
            <v>7023716</v>
          </cell>
          <cell r="C82">
            <v>1797686</v>
          </cell>
          <cell r="D82">
            <v>289055</v>
          </cell>
          <cell r="E82">
            <v>9110457</v>
          </cell>
        </row>
        <row r="83">
          <cell r="A83" t="str">
            <v>listopad</v>
          </cell>
          <cell r="B83">
            <v>7568207</v>
          </cell>
          <cell r="C83">
            <v>2076672</v>
          </cell>
          <cell r="D83">
            <v>330393</v>
          </cell>
          <cell r="E83">
            <v>9975272</v>
          </cell>
        </row>
        <row r="84">
          <cell r="A84" t="str">
            <v>prosinec</v>
          </cell>
          <cell r="B84">
            <v>6860116</v>
          </cell>
          <cell r="C84">
            <v>2006757</v>
          </cell>
          <cell r="D84">
            <v>335719</v>
          </cell>
          <cell r="E84">
            <v>9202592</v>
          </cell>
        </row>
        <row r="85">
          <cell r="A85">
            <v>2003</v>
          </cell>
        </row>
        <row r="86">
          <cell r="A86" t="str">
            <v>leden</v>
          </cell>
          <cell r="B86">
            <v>8006197</v>
          </cell>
          <cell r="C86">
            <v>2024613</v>
          </cell>
          <cell r="D86">
            <v>368759</v>
          </cell>
          <cell r="E86">
            <v>10399569</v>
          </cell>
        </row>
        <row r="87">
          <cell r="A87" t="str">
            <v>únor</v>
          </cell>
          <cell r="B87">
            <v>7752019</v>
          </cell>
          <cell r="C87">
            <v>2480876</v>
          </cell>
          <cell r="D87">
            <v>440375</v>
          </cell>
          <cell r="E87">
            <v>10673270</v>
          </cell>
        </row>
        <row r="88">
          <cell r="A88" t="str">
            <v>březen</v>
          </cell>
          <cell r="B88">
            <v>8696443</v>
          </cell>
          <cell r="C88">
            <v>2617048</v>
          </cell>
          <cell r="D88">
            <v>439039</v>
          </cell>
          <cell r="E88">
            <v>11752530</v>
          </cell>
        </row>
        <row r="89">
          <cell r="A89" t="str">
            <v>duben</v>
          </cell>
          <cell r="B89">
            <v>9246612</v>
          </cell>
          <cell r="C89">
            <v>2662222</v>
          </cell>
          <cell r="D89">
            <v>475757</v>
          </cell>
          <cell r="E89">
            <v>12384591</v>
          </cell>
        </row>
        <row r="90">
          <cell r="A90" t="str">
            <v>květen</v>
          </cell>
          <cell r="B90">
            <v>7128651</v>
          </cell>
          <cell r="C90">
            <v>1945776</v>
          </cell>
          <cell r="D90">
            <v>348886</v>
          </cell>
          <cell r="E90">
            <v>9423313</v>
          </cell>
        </row>
        <row r="91">
          <cell r="A91" t="str">
            <v>červen</v>
          </cell>
          <cell r="B91">
            <v>6169988</v>
          </cell>
          <cell r="C91">
            <v>1841577</v>
          </cell>
          <cell r="D91">
            <v>329853</v>
          </cell>
          <cell r="E91">
            <v>8341418</v>
          </cell>
        </row>
        <row r="92">
          <cell r="A92" t="str">
            <v>červenec</v>
          </cell>
          <cell r="B92">
            <v>5972800</v>
          </cell>
          <cell r="C92">
            <v>1681176</v>
          </cell>
          <cell r="D92">
            <v>290310</v>
          </cell>
          <cell r="E92">
            <v>7944286</v>
          </cell>
        </row>
        <row r="93">
          <cell r="A93" t="str">
            <v>srpen</v>
          </cell>
          <cell r="B93">
            <v>5755573</v>
          </cell>
          <cell r="C93">
            <v>1617843</v>
          </cell>
          <cell r="D93">
            <v>270742</v>
          </cell>
          <cell r="E93">
            <v>7644158</v>
          </cell>
        </row>
        <row r="94">
          <cell r="A94" t="str">
            <v>září</v>
          </cell>
          <cell r="B94">
            <v>5618003</v>
          </cell>
          <cell r="C94">
            <v>1654538</v>
          </cell>
          <cell r="D94">
            <v>280327</v>
          </cell>
          <cell r="E94">
            <v>7552868</v>
          </cell>
        </row>
        <row r="95">
          <cell r="A95" t="str">
            <v>říjen</v>
          </cell>
          <cell r="B95">
            <v>6108997</v>
          </cell>
          <cell r="C95">
            <v>1768280</v>
          </cell>
          <cell r="D95">
            <v>280327</v>
          </cell>
          <cell r="E95">
            <v>8157604</v>
          </cell>
        </row>
        <row r="96">
          <cell r="A96" t="str">
            <v>listopad</v>
          </cell>
          <cell r="B96">
            <v>7132211</v>
          </cell>
          <cell r="C96">
            <v>2056767</v>
          </cell>
          <cell r="D96">
            <v>318016</v>
          </cell>
          <cell r="E96">
            <v>9506994</v>
          </cell>
        </row>
        <row r="97">
          <cell r="A97" t="str">
            <v>prosinec</v>
          </cell>
          <cell r="B97">
            <v>6602507</v>
          </cell>
          <cell r="C97">
            <v>2014986</v>
          </cell>
          <cell r="D97">
            <v>328331</v>
          </cell>
          <cell r="E97">
            <v>8945824</v>
          </cell>
        </row>
        <row r="98">
          <cell r="A98">
            <v>2004</v>
          </cell>
        </row>
        <row r="99">
          <cell r="A99" t="str">
            <v>leden</v>
          </cell>
          <cell r="B99">
            <v>7236985</v>
          </cell>
          <cell r="C99">
            <v>2014136</v>
          </cell>
          <cell r="D99">
            <v>363377</v>
          </cell>
          <cell r="E99">
            <v>9614498</v>
          </cell>
        </row>
        <row r="100">
          <cell r="A100" t="str">
            <v>únor</v>
          </cell>
          <cell r="B100">
            <v>6854516</v>
          </cell>
          <cell r="C100">
            <v>2252945</v>
          </cell>
          <cell r="D100">
            <v>404624</v>
          </cell>
          <cell r="E100">
            <v>9512085</v>
          </cell>
        </row>
        <row r="101">
          <cell r="A101" t="str">
            <v>březen</v>
          </cell>
          <cell r="B101">
            <v>6894918</v>
          </cell>
          <cell r="C101">
            <v>2161063</v>
          </cell>
          <cell r="D101">
            <v>405845</v>
          </cell>
          <cell r="E101">
            <v>9461826</v>
          </cell>
        </row>
        <row r="102">
          <cell r="A102" t="str">
            <v>duben</v>
          </cell>
          <cell r="B102">
            <v>6670559</v>
          </cell>
          <cell r="C102">
            <v>2040959</v>
          </cell>
          <cell r="D102">
            <v>406036</v>
          </cell>
          <cell r="E102">
            <v>9117554</v>
          </cell>
        </row>
        <row r="103">
          <cell r="A103" t="str">
            <v>květen</v>
          </cell>
          <cell r="B103">
            <v>5784019</v>
          </cell>
          <cell r="C103">
            <v>1742812</v>
          </cell>
          <cell r="D103">
            <v>330705</v>
          </cell>
          <cell r="E103">
            <v>7857536</v>
          </cell>
        </row>
        <row r="104">
          <cell r="A104" t="str">
            <v>červen</v>
          </cell>
          <cell r="B104">
            <v>5848448</v>
          </cell>
          <cell r="C104">
            <v>1731506</v>
          </cell>
          <cell r="D104">
            <v>314855</v>
          </cell>
          <cell r="E104">
            <v>7894809</v>
          </cell>
        </row>
        <row r="105">
          <cell r="A105" t="str">
            <v>červenec</v>
          </cell>
          <cell r="B105">
            <v>5447382</v>
          </cell>
          <cell r="C105">
            <v>1539435</v>
          </cell>
          <cell r="D105">
            <v>277004</v>
          </cell>
          <cell r="E105">
            <v>7263821</v>
          </cell>
        </row>
        <row r="106">
          <cell r="A106" t="str">
            <v>srpen</v>
          </cell>
          <cell r="B106">
            <v>5541569</v>
          </cell>
          <cell r="C106">
            <v>1479056</v>
          </cell>
          <cell r="D106">
            <v>263671</v>
          </cell>
          <cell r="E106">
            <v>7284296</v>
          </cell>
        </row>
        <row r="107">
          <cell r="A107" t="str">
            <v>září</v>
          </cell>
          <cell r="B107">
            <v>4908294</v>
          </cell>
          <cell r="C107">
            <v>1500430</v>
          </cell>
          <cell r="D107">
            <v>260695</v>
          </cell>
          <cell r="E107">
            <v>6669419</v>
          </cell>
        </row>
        <row r="108">
          <cell r="A108" t="str">
            <v>říjen</v>
          </cell>
          <cell r="B108">
            <v>5139620</v>
          </cell>
          <cell r="C108">
            <v>1528563</v>
          </cell>
          <cell r="D108">
            <v>249730</v>
          </cell>
          <cell r="E108">
            <v>6917913</v>
          </cell>
        </row>
        <row r="109">
          <cell r="A109" t="str">
            <v>listopad</v>
          </cell>
          <cell r="B109">
            <v>0</v>
          </cell>
          <cell r="C109">
            <v>0</v>
          </cell>
          <cell r="D109">
            <v>275371</v>
          </cell>
          <cell r="E109">
            <v>0</v>
          </cell>
        </row>
        <row r="110">
          <cell r="A110" t="str">
            <v>prosinec</v>
          </cell>
          <cell r="B110">
            <v>0</v>
          </cell>
          <cell r="C110">
            <v>0</v>
          </cell>
          <cell r="D110">
            <v>299426</v>
          </cell>
          <cell r="E110">
            <v>0</v>
          </cell>
        </row>
        <row r="111">
          <cell r="A111">
            <v>2005</v>
          </cell>
        </row>
        <row r="112">
          <cell r="A112" t="str">
            <v>Zdroj: Účetní zprávy ČSSZ</v>
          </cell>
          <cell r="B112">
            <v>6424929</v>
          </cell>
          <cell r="C112">
            <v>1886373</v>
          </cell>
          <cell r="D112">
            <v>332764</v>
          </cell>
          <cell r="E112">
            <v>8644066</v>
          </cell>
        </row>
        <row r="113">
          <cell r="A113" t="str">
            <v>únor</v>
          </cell>
          <cell r="B113">
            <v>6492756</v>
          </cell>
          <cell r="C113">
            <v>2128281</v>
          </cell>
          <cell r="D113">
            <v>362493</v>
          </cell>
          <cell r="E113">
            <v>8983530</v>
          </cell>
        </row>
        <row r="114">
          <cell r="A114" t="str">
            <v>březen</v>
          </cell>
          <cell r="B114">
            <v>7985909</v>
          </cell>
          <cell r="C114">
            <v>2377641</v>
          </cell>
          <cell r="D114">
            <v>387703</v>
          </cell>
          <cell r="E114">
            <v>10751253</v>
          </cell>
        </row>
        <row r="115">
          <cell r="A115" t="str">
            <v>duben</v>
          </cell>
          <cell r="B115">
            <v>9012651</v>
          </cell>
          <cell r="C115">
            <v>2621415</v>
          </cell>
          <cell r="D115">
            <v>441571</v>
          </cell>
          <cell r="E115">
            <v>12075637</v>
          </cell>
        </row>
        <row r="116">
          <cell r="A116" t="str">
            <v>květen</v>
          </cell>
          <cell r="B116">
            <v>6746031</v>
          </cell>
          <cell r="C116">
            <v>1840134</v>
          </cell>
          <cell r="D116">
            <v>331851</v>
          </cell>
          <cell r="E116">
            <v>8918016</v>
          </cell>
        </row>
        <row r="117">
          <cell r="A117" t="str">
            <v>červen</v>
          </cell>
          <cell r="B117">
            <v>0</v>
          </cell>
          <cell r="C117">
            <v>0</v>
          </cell>
          <cell r="E117">
            <v>0</v>
          </cell>
        </row>
        <row r="118">
          <cell r="A118" t="str">
            <v>červenec</v>
          </cell>
          <cell r="B118">
            <v>0</v>
          </cell>
          <cell r="C118">
            <v>0</v>
          </cell>
          <cell r="E118">
            <v>0</v>
          </cell>
        </row>
        <row r="119">
          <cell r="A119" t="str">
            <v>srpen</v>
          </cell>
          <cell r="B119">
            <v>0</v>
          </cell>
          <cell r="C119">
            <v>0</v>
          </cell>
          <cell r="E119">
            <v>0</v>
          </cell>
        </row>
        <row r="120">
          <cell r="A120" t="str">
            <v>září</v>
          </cell>
          <cell r="B120">
            <v>0</v>
          </cell>
          <cell r="C120">
            <v>0</v>
          </cell>
          <cell r="E120">
            <v>0</v>
          </cell>
        </row>
        <row r="121">
          <cell r="A121" t="str">
            <v>říjen</v>
          </cell>
          <cell r="B121">
            <v>0</v>
          </cell>
          <cell r="C121">
            <v>0</v>
          </cell>
          <cell r="E121">
            <v>0</v>
          </cell>
        </row>
        <row r="122">
          <cell r="A122" t="str">
            <v>listopad</v>
          </cell>
          <cell r="B122">
            <v>0</v>
          </cell>
          <cell r="C122">
            <v>0</v>
          </cell>
          <cell r="E122">
            <v>0</v>
          </cell>
        </row>
        <row r="123">
          <cell r="A123" t="str">
            <v>prosinec</v>
          </cell>
          <cell r="B123">
            <v>0</v>
          </cell>
          <cell r="C123">
            <v>0</v>
          </cell>
          <cell r="E123">
            <v>0</v>
          </cell>
        </row>
        <row r="125">
          <cell r="A125" t="str">
            <v>Zdroj: Účetní zprávy ČSSZ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PROPL_DNY_N"/>
      <sheetName val="PROPL_DNY_P"/>
      <sheetName val="PROPL_DNY_R"/>
      <sheetName val="PROPL_DNY_Rc"/>
      <sheetName val="nemDNY"/>
    </sheetNames>
    <definedNames>
      <definedName name="PROPL_N" refersTo="='PROPL_DNY_N'!$A$1:$E$65536"/>
    </definedNames>
    <sheetDataSet>
      <sheetData sheetId="0" refreshError="1"/>
      <sheetData sheetId="1">
        <row r="2">
          <cell r="A2" t="str">
            <v>Počet proplacených dnů v jednotlivých měsících - nemocenské</v>
          </cell>
        </row>
        <row r="4">
          <cell r="B4" t="str">
            <v>Velké</v>
          </cell>
          <cell r="C4" t="str">
            <v xml:space="preserve">Malé </v>
          </cell>
        </row>
        <row r="5">
          <cell r="A5" t="str">
            <v>Měsíc</v>
          </cell>
          <cell r="B5" t="str">
            <v>organizace</v>
          </cell>
          <cell r="C5" t="str">
            <v>organizace</v>
          </cell>
          <cell r="D5" t="str">
            <v>OSVČ</v>
          </cell>
          <cell r="E5" t="str">
            <v>Celkem</v>
          </cell>
        </row>
        <row r="7">
          <cell r="A7">
            <v>1997</v>
          </cell>
        </row>
        <row r="8">
          <cell r="A8" t="str">
            <v>leden</v>
          </cell>
          <cell r="B8">
            <v>8041750</v>
          </cell>
          <cell r="C8">
            <v>1685437</v>
          </cell>
          <cell r="D8">
            <v>344780</v>
          </cell>
          <cell r="E8">
            <v>10071967</v>
          </cell>
        </row>
        <row r="9">
          <cell r="A9" t="str">
            <v>únor</v>
          </cell>
          <cell r="B9">
            <v>8722212</v>
          </cell>
          <cell r="C9">
            <v>2215318</v>
          </cell>
          <cell r="D9">
            <v>453648</v>
          </cell>
          <cell r="E9">
            <v>11391178</v>
          </cell>
        </row>
        <row r="10">
          <cell r="A10" t="str">
            <v>březen</v>
          </cell>
          <cell r="B10">
            <v>10289218</v>
          </cell>
          <cell r="C10">
            <v>2307271</v>
          </cell>
          <cell r="D10">
            <v>462604</v>
          </cell>
          <cell r="E10">
            <v>13059093</v>
          </cell>
        </row>
        <row r="11">
          <cell r="A11" t="str">
            <v>duben</v>
          </cell>
          <cell r="B11">
            <v>8813906</v>
          </cell>
          <cell r="C11">
            <v>2029218</v>
          </cell>
          <cell r="D11">
            <v>435974</v>
          </cell>
          <cell r="E11">
            <v>11279098</v>
          </cell>
        </row>
        <row r="12">
          <cell r="A12" t="str">
            <v>květen</v>
          </cell>
          <cell r="B12">
            <v>7440600</v>
          </cell>
          <cell r="C12">
            <v>1744277</v>
          </cell>
          <cell r="D12">
            <v>361913</v>
          </cell>
          <cell r="E12">
            <v>9546790</v>
          </cell>
        </row>
        <row r="13">
          <cell r="A13" t="str">
            <v>červen</v>
          </cell>
          <cell r="B13">
            <v>6468206</v>
          </cell>
          <cell r="C13">
            <v>1602632</v>
          </cell>
          <cell r="D13">
            <v>328219</v>
          </cell>
          <cell r="E13">
            <v>8399057</v>
          </cell>
        </row>
        <row r="14">
          <cell r="A14" t="str">
            <v>červenec</v>
          </cell>
          <cell r="B14">
            <v>6251420</v>
          </cell>
          <cell r="C14">
            <v>1434202</v>
          </cell>
          <cell r="D14">
            <v>279949</v>
          </cell>
          <cell r="E14">
            <v>7965571</v>
          </cell>
        </row>
        <row r="15">
          <cell r="A15" t="str">
            <v>srpen</v>
          </cell>
          <cell r="B15">
            <v>5692544</v>
          </cell>
          <cell r="C15">
            <v>1359503</v>
          </cell>
          <cell r="D15">
            <v>262679</v>
          </cell>
          <cell r="E15">
            <v>7314726</v>
          </cell>
        </row>
        <row r="16">
          <cell r="A16" t="str">
            <v>září</v>
          </cell>
          <cell r="B16">
            <v>5761518</v>
          </cell>
          <cell r="C16">
            <v>1380831</v>
          </cell>
          <cell r="D16">
            <v>256369</v>
          </cell>
          <cell r="E16">
            <v>7398718</v>
          </cell>
        </row>
        <row r="17">
          <cell r="A17" t="str">
            <v>říjen</v>
          </cell>
          <cell r="B17">
            <v>6409668</v>
          </cell>
          <cell r="C17">
            <v>1537808</v>
          </cell>
          <cell r="D17">
            <v>283788</v>
          </cell>
          <cell r="E17">
            <v>8231264</v>
          </cell>
        </row>
        <row r="18">
          <cell r="A18" t="str">
            <v>listopad</v>
          </cell>
          <cell r="B18">
            <v>7208122</v>
          </cell>
          <cell r="C18">
            <v>1767185</v>
          </cell>
          <cell r="D18">
            <v>312243</v>
          </cell>
          <cell r="E18">
            <v>9287550</v>
          </cell>
        </row>
        <row r="19">
          <cell r="A19" t="str">
            <v>prosinec</v>
          </cell>
          <cell r="B19">
            <v>7334042</v>
          </cell>
          <cell r="C19">
            <v>1785008</v>
          </cell>
          <cell r="D19">
            <v>342080</v>
          </cell>
          <cell r="E19">
            <v>9461130</v>
          </cell>
        </row>
        <row r="20">
          <cell r="A20">
            <v>1998</v>
          </cell>
        </row>
        <row r="21">
          <cell r="A21" t="str">
            <v>leden</v>
          </cell>
          <cell r="B21">
            <v>7078022</v>
          </cell>
          <cell r="C21">
            <v>1715931</v>
          </cell>
          <cell r="D21">
            <v>349101</v>
          </cell>
          <cell r="E21">
            <v>9143054</v>
          </cell>
        </row>
        <row r="22">
          <cell r="A22" t="str">
            <v>únor</v>
          </cell>
          <cell r="B22">
            <v>6591729</v>
          </cell>
          <cell r="C22">
            <v>1817211</v>
          </cell>
          <cell r="D22">
            <v>387993</v>
          </cell>
          <cell r="E22">
            <v>8796933</v>
          </cell>
        </row>
        <row r="23">
          <cell r="A23" t="str">
            <v>březen</v>
          </cell>
          <cell r="B23">
            <v>7625471</v>
          </cell>
          <cell r="C23">
            <v>1984705</v>
          </cell>
          <cell r="D23">
            <v>401728</v>
          </cell>
          <cell r="E23">
            <v>10011904</v>
          </cell>
        </row>
        <row r="24">
          <cell r="A24" t="str">
            <v>duben</v>
          </cell>
          <cell r="B24">
            <v>8036262</v>
          </cell>
          <cell r="C24">
            <v>2042114</v>
          </cell>
          <cell r="D24">
            <v>418678</v>
          </cell>
          <cell r="E24">
            <v>10497054</v>
          </cell>
        </row>
        <row r="25">
          <cell r="A25" t="str">
            <v>květen</v>
          </cell>
          <cell r="B25">
            <v>7569921</v>
          </cell>
          <cell r="C25">
            <v>1724680</v>
          </cell>
          <cell r="D25">
            <v>351906</v>
          </cell>
          <cell r="E25">
            <v>9646507</v>
          </cell>
        </row>
        <row r="26">
          <cell r="A26" t="str">
            <v>červen</v>
          </cell>
          <cell r="B26">
            <v>6172786</v>
          </cell>
          <cell r="C26">
            <v>1608222</v>
          </cell>
          <cell r="D26">
            <v>328811</v>
          </cell>
          <cell r="E26">
            <v>8109819</v>
          </cell>
        </row>
        <row r="27">
          <cell r="A27" t="str">
            <v>červenec</v>
          </cell>
          <cell r="B27">
            <v>6181647</v>
          </cell>
          <cell r="C27">
            <v>1486133</v>
          </cell>
          <cell r="D27">
            <v>285328</v>
          </cell>
          <cell r="E27">
            <v>7953108</v>
          </cell>
        </row>
        <row r="28">
          <cell r="A28" t="str">
            <v>srpen</v>
          </cell>
          <cell r="B28">
            <v>5404609</v>
          </cell>
          <cell r="C28">
            <v>1426200</v>
          </cell>
          <cell r="D28">
            <v>272180</v>
          </cell>
          <cell r="E28">
            <v>7102989</v>
          </cell>
        </row>
        <row r="29">
          <cell r="A29" t="str">
            <v>září</v>
          </cell>
          <cell r="B29">
            <v>5375297</v>
          </cell>
          <cell r="C29">
            <v>1467642</v>
          </cell>
          <cell r="D29">
            <v>281994</v>
          </cell>
          <cell r="E29">
            <v>7124933</v>
          </cell>
        </row>
        <row r="30">
          <cell r="A30" t="str">
            <v>říjen</v>
          </cell>
          <cell r="B30">
            <v>5922663</v>
          </cell>
          <cell r="C30">
            <v>1547196</v>
          </cell>
          <cell r="D30">
            <v>282217</v>
          </cell>
          <cell r="E30">
            <v>7752076</v>
          </cell>
        </row>
        <row r="31">
          <cell r="A31" t="str">
            <v>listopad</v>
          </cell>
          <cell r="B31">
            <v>6851000</v>
          </cell>
          <cell r="C31">
            <v>1783505</v>
          </cell>
          <cell r="D31">
            <v>329419</v>
          </cell>
          <cell r="E31">
            <v>8963924</v>
          </cell>
        </row>
        <row r="32">
          <cell r="A32" t="str">
            <v>prosinec</v>
          </cell>
          <cell r="B32">
            <v>6518235</v>
          </cell>
          <cell r="C32">
            <v>1771503</v>
          </cell>
          <cell r="D32">
            <v>343797</v>
          </cell>
          <cell r="E32">
            <v>8633535</v>
          </cell>
        </row>
        <row r="33">
          <cell r="A33">
            <v>1999</v>
          </cell>
        </row>
        <row r="34">
          <cell r="A34" t="str">
            <v>leden</v>
          </cell>
          <cell r="B34">
            <v>6839896</v>
          </cell>
          <cell r="C34">
            <v>1795778</v>
          </cell>
          <cell r="D34">
            <v>376773</v>
          </cell>
          <cell r="E34">
            <v>9012447</v>
          </cell>
        </row>
        <row r="35">
          <cell r="A35" t="str">
            <v>únor</v>
          </cell>
          <cell r="B35">
            <v>7412654</v>
          </cell>
          <cell r="C35">
            <v>2200627</v>
          </cell>
          <cell r="D35">
            <v>451170</v>
          </cell>
          <cell r="E35">
            <v>10064451</v>
          </cell>
        </row>
        <row r="36">
          <cell r="A36" t="str">
            <v>březen</v>
          </cell>
          <cell r="B36">
            <v>10157800</v>
          </cell>
          <cell r="C36">
            <v>2514498</v>
          </cell>
          <cell r="D36">
            <v>508603</v>
          </cell>
          <cell r="E36">
            <v>13180901</v>
          </cell>
        </row>
        <row r="37">
          <cell r="A37" t="str">
            <v>duben</v>
          </cell>
          <cell r="B37">
            <v>7317088</v>
          </cell>
          <cell r="C37">
            <v>2037299</v>
          </cell>
          <cell r="D37">
            <v>445700</v>
          </cell>
          <cell r="E37">
            <v>9800087</v>
          </cell>
        </row>
        <row r="38">
          <cell r="A38" t="str">
            <v>květen</v>
          </cell>
          <cell r="B38">
            <v>6479726</v>
          </cell>
          <cell r="C38">
            <v>1657549</v>
          </cell>
          <cell r="D38">
            <v>359847</v>
          </cell>
          <cell r="E38">
            <v>8497122</v>
          </cell>
        </row>
        <row r="39">
          <cell r="A39" t="str">
            <v>červen</v>
          </cell>
          <cell r="B39">
            <v>5773220</v>
          </cell>
          <cell r="C39">
            <v>1595652</v>
          </cell>
          <cell r="D39">
            <v>325748</v>
          </cell>
          <cell r="E39">
            <v>7694620</v>
          </cell>
        </row>
        <row r="40">
          <cell r="A40" t="str">
            <v>červenec</v>
          </cell>
          <cell r="B40">
            <v>5352393</v>
          </cell>
          <cell r="C40">
            <v>1390471</v>
          </cell>
          <cell r="D40">
            <v>276659</v>
          </cell>
          <cell r="E40">
            <v>7019523</v>
          </cell>
        </row>
        <row r="41">
          <cell r="A41" t="str">
            <v>srpen</v>
          </cell>
          <cell r="B41">
            <v>5931644</v>
          </cell>
          <cell r="C41">
            <v>1359068</v>
          </cell>
          <cell r="D41">
            <v>273067</v>
          </cell>
          <cell r="E41">
            <v>7563779</v>
          </cell>
        </row>
        <row r="42">
          <cell r="A42" t="str">
            <v>září</v>
          </cell>
          <cell r="B42">
            <v>4885551</v>
          </cell>
          <cell r="C42">
            <v>1403691</v>
          </cell>
          <cell r="D42">
            <v>277349</v>
          </cell>
          <cell r="E42">
            <v>6566591</v>
          </cell>
        </row>
        <row r="43">
          <cell r="A43" t="str">
            <v>říjen</v>
          </cell>
          <cell r="B43">
            <v>5248481</v>
          </cell>
          <cell r="C43">
            <v>1437803</v>
          </cell>
          <cell r="D43">
            <v>270904</v>
          </cell>
          <cell r="E43">
            <v>6957188</v>
          </cell>
        </row>
        <row r="44">
          <cell r="A44" t="str">
            <v>listopad</v>
          </cell>
          <cell r="B44">
            <v>6453030</v>
          </cell>
          <cell r="C44">
            <v>1756763</v>
          </cell>
          <cell r="D44">
            <v>321714</v>
          </cell>
          <cell r="E44">
            <v>8531507</v>
          </cell>
        </row>
        <row r="45">
          <cell r="A45" t="str">
            <v>prosinec</v>
          </cell>
          <cell r="B45">
            <v>6660341</v>
          </cell>
          <cell r="C45">
            <v>1796483</v>
          </cell>
          <cell r="D45">
            <v>348738</v>
          </cell>
          <cell r="E45">
            <v>8805562</v>
          </cell>
        </row>
        <row r="46">
          <cell r="A46">
            <v>2000</v>
          </cell>
        </row>
        <row r="47">
          <cell r="A47" t="str">
            <v>leden</v>
          </cell>
          <cell r="B47">
            <v>7477295</v>
          </cell>
          <cell r="C47">
            <v>1934468</v>
          </cell>
          <cell r="D47">
            <v>395791</v>
          </cell>
          <cell r="E47">
            <v>9807554</v>
          </cell>
        </row>
        <row r="48">
          <cell r="A48" t="str">
            <v>únor</v>
          </cell>
          <cell r="B48">
            <v>9976027</v>
          </cell>
          <cell r="C48">
            <v>2808844</v>
          </cell>
          <cell r="D48">
            <v>545823</v>
          </cell>
          <cell r="E48">
            <v>13330694</v>
          </cell>
        </row>
        <row r="49">
          <cell r="A49" t="str">
            <v>březen</v>
          </cell>
          <cell r="B49">
            <v>9078980</v>
          </cell>
          <cell r="C49">
            <v>2411798</v>
          </cell>
          <cell r="D49">
            <v>510054</v>
          </cell>
          <cell r="E49">
            <v>12000832</v>
          </cell>
        </row>
        <row r="50">
          <cell r="A50" t="str">
            <v>duben</v>
          </cell>
          <cell r="B50">
            <v>7380366</v>
          </cell>
          <cell r="C50">
            <v>1997085</v>
          </cell>
          <cell r="D50">
            <v>425889</v>
          </cell>
          <cell r="E50">
            <v>9803340</v>
          </cell>
        </row>
        <row r="51">
          <cell r="A51" t="str">
            <v>květen</v>
          </cell>
          <cell r="B51">
            <v>6868471</v>
          </cell>
          <cell r="C51">
            <v>1708661</v>
          </cell>
          <cell r="D51">
            <v>342603</v>
          </cell>
          <cell r="E51">
            <v>8919735</v>
          </cell>
        </row>
        <row r="52">
          <cell r="A52" t="str">
            <v>červen</v>
          </cell>
          <cell r="B52">
            <v>8361174</v>
          </cell>
          <cell r="C52">
            <v>1690060</v>
          </cell>
          <cell r="D52">
            <v>327009</v>
          </cell>
          <cell r="E52">
            <v>10378243</v>
          </cell>
        </row>
        <row r="53">
          <cell r="A53" t="str">
            <v>červenec</v>
          </cell>
          <cell r="B53">
            <v>5962066</v>
          </cell>
          <cell r="C53">
            <v>1484096</v>
          </cell>
          <cell r="D53">
            <v>283494</v>
          </cell>
          <cell r="E53">
            <v>7729656</v>
          </cell>
        </row>
        <row r="54">
          <cell r="A54" t="str">
            <v>srpen</v>
          </cell>
          <cell r="B54">
            <v>5652227</v>
          </cell>
          <cell r="C54">
            <v>1544547</v>
          </cell>
          <cell r="D54">
            <v>283757</v>
          </cell>
          <cell r="E54">
            <v>7480531</v>
          </cell>
        </row>
        <row r="55">
          <cell r="A55" t="str">
            <v>září</v>
          </cell>
          <cell r="B55">
            <v>5613727</v>
          </cell>
          <cell r="C55">
            <v>1549303</v>
          </cell>
          <cell r="D55">
            <v>281950</v>
          </cell>
          <cell r="E55">
            <v>7444980</v>
          </cell>
        </row>
        <row r="56">
          <cell r="A56" t="str">
            <v>říjen</v>
          </cell>
          <cell r="B56">
            <v>6038434</v>
          </cell>
          <cell r="C56">
            <v>1619413</v>
          </cell>
          <cell r="D56">
            <v>276341</v>
          </cell>
          <cell r="E56">
            <v>7934188</v>
          </cell>
        </row>
        <row r="57">
          <cell r="A57" t="str">
            <v>listopad</v>
          </cell>
          <cell r="B57">
            <v>7116848</v>
          </cell>
          <cell r="C57">
            <v>1914065</v>
          </cell>
          <cell r="D57">
            <v>320840</v>
          </cell>
          <cell r="E57">
            <v>9351753</v>
          </cell>
        </row>
        <row r="58">
          <cell r="A58" t="str">
            <v>prosinec</v>
          </cell>
          <cell r="B58">
            <v>6817214</v>
          </cell>
          <cell r="C58">
            <v>1900208</v>
          </cell>
          <cell r="D58">
            <v>333253</v>
          </cell>
          <cell r="E58">
            <v>9050675</v>
          </cell>
        </row>
        <row r="59">
          <cell r="A59">
            <v>2001</v>
          </cell>
        </row>
        <row r="60">
          <cell r="A60" t="str">
            <v>leden</v>
          </cell>
          <cell r="B60">
            <v>7814388</v>
          </cell>
          <cell r="C60">
            <v>1882745</v>
          </cell>
          <cell r="D60">
            <v>358780</v>
          </cell>
          <cell r="E60">
            <v>10055913</v>
          </cell>
        </row>
        <row r="61">
          <cell r="A61" t="str">
            <v>únor</v>
          </cell>
          <cell r="B61">
            <v>7854212</v>
          </cell>
          <cell r="C61">
            <v>2456008</v>
          </cell>
          <cell r="D61">
            <v>457377</v>
          </cell>
          <cell r="E61">
            <v>10767597</v>
          </cell>
        </row>
        <row r="62">
          <cell r="A62" t="str">
            <v>březen</v>
          </cell>
          <cell r="B62">
            <v>8579751</v>
          </cell>
          <cell r="C62">
            <v>2403143</v>
          </cell>
          <cell r="D62">
            <v>445509</v>
          </cell>
          <cell r="E62">
            <v>11428403</v>
          </cell>
        </row>
        <row r="63">
          <cell r="A63" t="str">
            <v>duben</v>
          </cell>
          <cell r="B63">
            <v>8323151</v>
          </cell>
          <cell r="C63">
            <v>2262406</v>
          </cell>
          <cell r="D63">
            <v>438851</v>
          </cell>
          <cell r="E63">
            <v>11024408</v>
          </cell>
        </row>
        <row r="64">
          <cell r="A64" t="str">
            <v>květen</v>
          </cell>
          <cell r="B64">
            <v>8129342</v>
          </cell>
          <cell r="C64">
            <v>1889511</v>
          </cell>
          <cell r="D64">
            <v>354026</v>
          </cell>
          <cell r="E64">
            <v>10372879</v>
          </cell>
        </row>
        <row r="65">
          <cell r="A65" t="str">
            <v>červen</v>
          </cell>
          <cell r="B65">
            <v>6388154</v>
          </cell>
          <cell r="C65">
            <v>1812261</v>
          </cell>
          <cell r="D65">
            <v>332827</v>
          </cell>
          <cell r="E65">
            <v>8533242</v>
          </cell>
        </row>
        <row r="66">
          <cell r="A66" t="str">
            <v>červenec</v>
          </cell>
          <cell r="B66">
            <v>6096436</v>
          </cell>
          <cell r="C66">
            <v>1590661</v>
          </cell>
          <cell r="D66">
            <v>279913</v>
          </cell>
          <cell r="E66">
            <v>7967010</v>
          </cell>
        </row>
        <row r="67">
          <cell r="A67" t="str">
            <v>srpen</v>
          </cell>
          <cell r="B67">
            <v>5510287</v>
          </cell>
          <cell r="C67">
            <v>1548674</v>
          </cell>
          <cell r="D67">
            <v>275610</v>
          </cell>
          <cell r="E67">
            <v>7334571</v>
          </cell>
        </row>
        <row r="68">
          <cell r="A68" t="str">
            <v>září</v>
          </cell>
          <cell r="B68">
            <v>6759304</v>
          </cell>
          <cell r="C68">
            <v>1561431</v>
          </cell>
          <cell r="D68">
            <v>273038</v>
          </cell>
          <cell r="E68">
            <v>8593773</v>
          </cell>
        </row>
        <row r="69">
          <cell r="A69" t="str">
            <v>říjen</v>
          </cell>
          <cell r="B69">
            <v>6217401</v>
          </cell>
          <cell r="C69">
            <v>1644230</v>
          </cell>
          <cell r="D69">
            <v>270903</v>
          </cell>
          <cell r="E69">
            <v>8132534</v>
          </cell>
        </row>
        <row r="70">
          <cell r="A70" t="str">
            <v>listopad</v>
          </cell>
          <cell r="B70">
            <v>7252487</v>
          </cell>
          <cell r="C70">
            <v>1992128</v>
          </cell>
          <cell r="D70">
            <v>325229</v>
          </cell>
          <cell r="E70">
            <v>9569844</v>
          </cell>
        </row>
        <row r="71">
          <cell r="A71" t="str">
            <v>prosinec</v>
          </cell>
          <cell r="B71">
            <v>7031260</v>
          </cell>
          <cell r="C71">
            <v>2040278</v>
          </cell>
          <cell r="D71">
            <v>335327</v>
          </cell>
          <cell r="E71">
            <v>9406865</v>
          </cell>
        </row>
        <row r="72">
          <cell r="A72">
            <v>2002</v>
          </cell>
        </row>
        <row r="73">
          <cell r="A73" t="str">
            <v>leden</v>
          </cell>
          <cell r="B73">
            <v>8908483</v>
          </cell>
          <cell r="C73">
            <v>2001440</v>
          </cell>
          <cell r="D73">
            <v>363872</v>
          </cell>
          <cell r="E73">
            <v>11273795</v>
          </cell>
        </row>
        <row r="74">
          <cell r="A74" t="str">
            <v>únor</v>
          </cell>
          <cell r="B74">
            <v>8146588</v>
          </cell>
          <cell r="C74">
            <v>2384306</v>
          </cell>
          <cell r="D74">
            <v>440732</v>
          </cell>
          <cell r="E74">
            <v>10971626</v>
          </cell>
        </row>
        <row r="75">
          <cell r="A75" t="str">
            <v>březen</v>
          </cell>
          <cell r="B75">
            <v>8017745</v>
          </cell>
          <cell r="C75">
            <v>2112542</v>
          </cell>
          <cell r="D75">
            <v>402185</v>
          </cell>
          <cell r="E75">
            <v>10532472</v>
          </cell>
        </row>
        <row r="76">
          <cell r="A76" t="str">
            <v>duben</v>
          </cell>
          <cell r="B76">
            <v>7776812</v>
          </cell>
          <cell r="C76">
            <v>2014631</v>
          </cell>
          <cell r="D76">
            <v>385021</v>
          </cell>
          <cell r="E76">
            <v>10176464</v>
          </cell>
        </row>
        <row r="77">
          <cell r="A77" t="str">
            <v>květen</v>
          </cell>
          <cell r="B77">
            <v>7471860</v>
          </cell>
          <cell r="C77">
            <v>1975755</v>
          </cell>
          <cell r="D77">
            <v>349776</v>
          </cell>
          <cell r="E77">
            <v>9797391</v>
          </cell>
        </row>
        <row r="78">
          <cell r="A78" t="str">
            <v>červen</v>
          </cell>
          <cell r="B78">
            <v>6467064</v>
          </cell>
          <cell r="C78">
            <v>1829823</v>
          </cell>
          <cell r="D78">
            <v>327615</v>
          </cell>
          <cell r="E78">
            <v>8624502</v>
          </cell>
        </row>
        <row r="79">
          <cell r="A79" t="str">
            <v>červenec</v>
          </cell>
          <cell r="B79">
            <v>6338799</v>
          </cell>
          <cell r="C79">
            <v>1643684</v>
          </cell>
          <cell r="D79">
            <v>283282</v>
          </cell>
          <cell r="E79">
            <v>8265765</v>
          </cell>
        </row>
        <row r="80">
          <cell r="A80" t="str">
            <v>srpen</v>
          </cell>
          <cell r="B80">
            <v>6344583</v>
          </cell>
          <cell r="C80">
            <v>1620669</v>
          </cell>
          <cell r="D80">
            <v>278735</v>
          </cell>
          <cell r="E80">
            <v>8243987</v>
          </cell>
        </row>
        <row r="81">
          <cell r="A81" t="str">
            <v>září</v>
          </cell>
          <cell r="B81">
            <v>5862025</v>
          </cell>
          <cell r="C81">
            <v>1645366</v>
          </cell>
          <cell r="D81">
            <v>276942</v>
          </cell>
          <cell r="E81">
            <v>7784333</v>
          </cell>
        </row>
        <row r="82">
          <cell r="A82" t="str">
            <v>říjen</v>
          </cell>
          <cell r="B82">
            <v>7023716</v>
          </cell>
          <cell r="C82">
            <v>1797686</v>
          </cell>
          <cell r="D82">
            <v>289055</v>
          </cell>
          <cell r="E82">
            <v>9110457</v>
          </cell>
        </row>
        <row r="83">
          <cell r="A83" t="str">
            <v>listopad</v>
          </cell>
          <cell r="B83">
            <v>7568207</v>
          </cell>
          <cell r="C83">
            <v>2076672</v>
          </cell>
          <cell r="D83">
            <v>330393</v>
          </cell>
          <cell r="E83">
            <v>9975272</v>
          </cell>
        </row>
        <row r="84">
          <cell r="A84" t="str">
            <v>prosinec</v>
          </cell>
          <cell r="B84">
            <v>6860116</v>
          </cell>
          <cell r="C84">
            <v>2006757</v>
          </cell>
          <cell r="D84">
            <v>335719</v>
          </cell>
          <cell r="E84">
            <v>9202592</v>
          </cell>
        </row>
        <row r="85">
          <cell r="A85">
            <v>2003</v>
          </cell>
        </row>
        <row r="86">
          <cell r="A86" t="str">
            <v>leden</v>
          </cell>
          <cell r="B86">
            <v>8006197</v>
          </cell>
          <cell r="C86">
            <v>2024613</v>
          </cell>
          <cell r="D86">
            <v>368759</v>
          </cell>
          <cell r="E86">
            <v>10399569</v>
          </cell>
        </row>
        <row r="87">
          <cell r="A87" t="str">
            <v>únor</v>
          </cell>
          <cell r="B87">
            <v>7752019</v>
          </cell>
          <cell r="C87">
            <v>2480876</v>
          </cell>
          <cell r="D87">
            <v>440375</v>
          </cell>
          <cell r="E87">
            <v>10673270</v>
          </cell>
        </row>
        <row r="88">
          <cell r="A88" t="str">
            <v>březen</v>
          </cell>
          <cell r="B88">
            <v>8696443</v>
          </cell>
          <cell r="C88">
            <v>2617048</v>
          </cell>
          <cell r="D88">
            <v>439039</v>
          </cell>
          <cell r="E88">
            <v>11752530</v>
          </cell>
        </row>
        <row r="89">
          <cell r="A89" t="str">
            <v>duben</v>
          </cell>
          <cell r="B89">
            <v>9246612</v>
          </cell>
          <cell r="C89">
            <v>2662222</v>
          </cell>
          <cell r="D89">
            <v>475757</v>
          </cell>
          <cell r="E89">
            <v>12384591</v>
          </cell>
        </row>
        <row r="90">
          <cell r="A90" t="str">
            <v>květen</v>
          </cell>
          <cell r="B90">
            <v>7128651</v>
          </cell>
          <cell r="C90">
            <v>1945776</v>
          </cell>
          <cell r="D90">
            <v>348886</v>
          </cell>
          <cell r="E90">
            <v>9423313</v>
          </cell>
        </row>
        <row r="91">
          <cell r="A91" t="str">
            <v>červen</v>
          </cell>
          <cell r="B91">
            <v>6169988</v>
          </cell>
          <cell r="C91">
            <v>1841577</v>
          </cell>
          <cell r="D91">
            <v>329853</v>
          </cell>
          <cell r="E91">
            <v>8341418</v>
          </cell>
        </row>
        <row r="92">
          <cell r="A92" t="str">
            <v>červenec</v>
          </cell>
          <cell r="B92">
            <v>5972800</v>
          </cell>
          <cell r="C92">
            <v>1681176</v>
          </cell>
          <cell r="D92">
            <v>290310</v>
          </cell>
          <cell r="E92">
            <v>7944286</v>
          </cell>
        </row>
        <row r="93">
          <cell r="A93" t="str">
            <v>srpen</v>
          </cell>
          <cell r="B93">
            <v>5755573</v>
          </cell>
          <cell r="C93">
            <v>1617843</v>
          </cell>
          <cell r="D93">
            <v>270742</v>
          </cell>
          <cell r="E93">
            <v>7644158</v>
          </cell>
        </row>
        <row r="94">
          <cell r="A94" t="str">
            <v>září</v>
          </cell>
          <cell r="B94">
            <v>5618003</v>
          </cell>
          <cell r="C94">
            <v>1654538</v>
          </cell>
          <cell r="D94">
            <v>280327</v>
          </cell>
          <cell r="E94">
            <v>7552868</v>
          </cell>
        </row>
        <row r="95">
          <cell r="A95" t="str">
            <v>říjen</v>
          </cell>
          <cell r="B95">
            <v>6108997</v>
          </cell>
          <cell r="C95">
            <v>1768280</v>
          </cell>
          <cell r="D95">
            <v>280327</v>
          </cell>
          <cell r="E95">
            <v>8157604</v>
          </cell>
        </row>
        <row r="96">
          <cell r="A96" t="str">
            <v>listopad</v>
          </cell>
          <cell r="B96">
            <v>7132211</v>
          </cell>
          <cell r="C96">
            <v>2056767</v>
          </cell>
          <cell r="D96">
            <v>318016</v>
          </cell>
          <cell r="E96">
            <v>9506994</v>
          </cell>
        </row>
        <row r="97">
          <cell r="A97" t="str">
            <v>prosinec</v>
          </cell>
          <cell r="B97">
            <v>6602507</v>
          </cell>
          <cell r="C97">
            <v>2014986</v>
          </cell>
          <cell r="D97">
            <v>328331</v>
          </cell>
          <cell r="E97">
            <v>8945824</v>
          </cell>
        </row>
        <row r="98">
          <cell r="A98">
            <v>2004</v>
          </cell>
        </row>
        <row r="99">
          <cell r="A99" t="str">
            <v>leden</v>
          </cell>
          <cell r="B99">
            <v>7236985</v>
          </cell>
          <cell r="C99">
            <v>2014136</v>
          </cell>
          <cell r="D99">
            <v>363377</v>
          </cell>
          <cell r="E99">
            <v>9614498</v>
          </cell>
        </row>
        <row r="100">
          <cell r="A100" t="str">
            <v>únor</v>
          </cell>
          <cell r="B100">
            <v>6854516</v>
          </cell>
          <cell r="C100">
            <v>2252945</v>
          </cell>
          <cell r="D100">
            <v>404624</v>
          </cell>
          <cell r="E100">
            <v>9512085</v>
          </cell>
        </row>
        <row r="101">
          <cell r="A101" t="str">
            <v>březen</v>
          </cell>
          <cell r="B101">
            <v>6894918</v>
          </cell>
          <cell r="C101">
            <v>2161063</v>
          </cell>
          <cell r="D101">
            <v>405845</v>
          </cell>
          <cell r="E101">
            <v>9461826</v>
          </cell>
        </row>
        <row r="102">
          <cell r="A102" t="str">
            <v>duben</v>
          </cell>
          <cell r="B102">
            <v>6670559</v>
          </cell>
          <cell r="C102">
            <v>2040959</v>
          </cell>
          <cell r="D102">
            <v>406036</v>
          </cell>
          <cell r="E102">
            <v>9117554</v>
          </cell>
        </row>
        <row r="103">
          <cell r="A103" t="str">
            <v>květen</v>
          </cell>
          <cell r="B103">
            <v>5784019</v>
          </cell>
          <cell r="C103">
            <v>1742812</v>
          </cell>
          <cell r="D103">
            <v>330705</v>
          </cell>
          <cell r="E103">
            <v>7857536</v>
          </cell>
        </row>
        <row r="104">
          <cell r="A104" t="str">
            <v>červen</v>
          </cell>
          <cell r="B104">
            <v>5848448</v>
          </cell>
          <cell r="C104">
            <v>1731506</v>
          </cell>
          <cell r="D104">
            <v>314855</v>
          </cell>
          <cell r="E104">
            <v>7894809</v>
          </cell>
        </row>
        <row r="105">
          <cell r="A105" t="str">
            <v>červenec</v>
          </cell>
          <cell r="B105">
            <v>5447382</v>
          </cell>
          <cell r="C105">
            <v>1539435</v>
          </cell>
          <cell r="D105">
            <v>277004</v>
          </cell>
          <cell r="E105">
            <v>7263821</v>
          </cell>
        </row>
        <row r="106">
          <cell r="A106" t="str">
            <v>srpen</v>
          </cell>
          <cell r="B106">
            <v>5541569</v>
          </cell>
          <cell r="C106">
            <v>1479056</v>
          </cell>
          <cell r="D106">
            <v>263671</v>
          </cell>
          <cell r="E106">
            <v>7284296</v>
          </cell>
        </row>
        <row r="107">
          <cell r="A107" t="str">
            <v>září</v>
          </cell>
          <cell r="B107">
            <v>4908294</v>
          </cell>
          <cell r="C107">
            <v>1500430</v>
          </cell>
          <cell r="D107">
            <v>260695</v>
          </cell>
          <cell r="E107">
            <v>6669419</v>
          </cell>
        </row>
        <row r="108">
          <cell r="A108" t="str">
            <v>říjen</v>
          </cell>
          <cell r="B108">
            <v>5139620</v>
          </cell>
          <cell r="C108">
            <v>1528563</v>
          </cell>
          <cell r="D108">
            <v>249730</v>
          </cell>
          <cell r="E108">
            <v>6917913</v>
          </cell>
        </row>
        <row r="109">
          <cell r="A109" t="str">
            <v>listopad</v>
          </cell>
          <cell r="B109">
            <v>0</v>
          </cell>
          <cell r="C109">
            <v>0</v>
          </cell>
          <cell r="D109">
            <v>275371</v>
          </cell>
          <cell r="E109">
            <v>0</v>
          </cell>
        </row>
        <row r="110">
          <cell r="A110" t="str">
            <v>prosinec</v>
          </cell>
          <cell r="B110">
            <v>0</v>
          </cell>
          <cell r="C110">
            <v>0</v>
          </cell>
          <cell r="D110">
            <v>299426</v>
          </cell>
          <cell r="E110">
            <v>0</v>
          </cell>
        </row>
        <row r="111">
          <cell r="A111">
            <v>2005</v>
          </cell>
        </row>
        <row r="112">
          <cell r="A112" t="str">
            <v>Zdroj: Účetní zprávy ČSSZ</v>
          </cell>
          <cell r="B112">
            <v>6424929</v>
          </cell>
          <cell r="C112">
            <v>1886373</v>
          </cell>
          <cell r="D112">
            <v>332764</v>
          </cell>
          <cell r="E112">
            <v>8644066</v>
          </cell>
        </row>
        <row r="113">
          <cell r="A113" t="str">
            <v>únor</v>
          </cell>
          <cell r="B113">
            <v>6492756</v>
          </cell>
          <cell r="C113">
            <v>2128281</v>
          </cell>
          <cell r="D113">
            <v>362493</v>
          </cell>
          <cell r="E113">
            <v>8983530</v>
          </cell>
        </row>
        <row r="114">
          <cell r="A114" t="str">
            <v>březen</v>
          </cell>
          <cell r="B114">
            <v>7985909</v>
          </cell>
          <cell r="C114">
            <v>2377641</v>
          </cell>
          <cell r="D114">
            <v>387703</v>
          </cell>
          <cell r="E114">
            <v>10751253</v>
          </cell>
        </row>
        <row r="115">
          <cell r="A115" t="str">
            <v>duben</v>
          </cell>
          <cell r="B115">
            <v>9012651</v>
          </cell>
          <cell r="C115">
            <v>2621415</v>
          </cell>
          <cell r="D115">
            <v>441571</v>
          </cell>
          <cell r="E115">
            <v>12075637</v>
          </cell>
        </row>
        <row r="116">
          <cell r="A116" t="str">
            <v>květen</v>
          </cell>
          <cell r="B116">
            <v>6746031</v>
          </cell>
          <cell r="C116">
            <v>1840134</v>
          </cell>
          <cell r="D116">
            <v>331851</v>
          </cell>
          <cell r="E116">
            <v>8918016</v>
          </cell>
        </row>
        <row r="117">
          <cell r="A117" t="str">
            <v>červen</v>
          </cell>
          <cell r="B117">
            <v>0</v>
          </cell>
          <cell r="C117">
            <v>0</v>
          </cell>
          <cell r="E117">
            <v>0</v>
          </cell>
        </row>
        <row r="118">
          <cell r="A118" t="str">
            <v>červenec</v>
          </cell>
          <cell r="B118">
            <v>0</v>
          </cell>
          <cell r="C118">
            <v>0</v>
          </cell>
          <cell r="E118">
            <v>0</v>
          </cell>
        </row>
        <row r="119">
          <cell r="A119" t="str">
            <v>srpen</v>
          </cell>
          <cell r="B119">
            <v>0</v>
          </cell>
          <cell r="C119">
            <v>0</v>
          </cell>
          <cell r="E119">
            <v>0</v>
          </cell>
        </row>
        <row r="120">
          <cell r="A120" t="str">
            <v>září</v>
          </cell>
          <cell r="B120">
            <v>0</v>
          </cell>
          <cell r="C120">
            <v>0</v>
          </cell>
          <cell r="E120">
            <v>0</v>
          </cell>
        </row>
        <row r="121">
          <cell r="A121" t="str">
            <v>říjen</v>
          </cell>
          <cell r="B121">
            <v>0</v>
          </cell>
          <cell r="C121">
            <v>0</v>
          </cell>
          <cell r="E121">
            <v>0</v>
          </cell>
        </row>
        <row r="122">
          <cell r="A122" t="str">
            <v>listopad</v>
          </cell>
          <cell r="B122">
            <v>0</v>
          </cell>
          <cell r="C122">
            <v>0</v>
          </cell>
          <cell r="E122">
            <v>0</v>
          </cell>
        </row>
        <row r="123">
          <cell r="A123" t="str">
            <v>prosinec</v>
          </cell>
          <cell r="B123">
            <v>0</v>
          </cell>
          <cell r="C123">
            <v>0</v>
          </cell>
          <cell r="E123">
            <v>0</v>
          </cell>
        </row>
        <row r="125">
          <cell r="A125" t="str">
            <v>Zdroj: Účetní zprávy ČSSZ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PROPL_DNY_N"/>
      <sheetName val="PROPL_DNY_P"/>
      <sheetName val="PROPL_DNY_R"/>
      <sheetName val="PROPL_DNY_Rc"/>
      <sheetName val="nemDNY"/>
    </sheetNames>
    <definedNames>
      <definedName name="PROPL_N" refersTo="='PROPL_DNY_N'!$A$1:$E$65536"/>
    </definedNames>
    <sheetDataSet>
      <sheetData sheetId="0" refreshError="1"/>
      <sheetData sheetId="1">
        <row r="2">
          <cell r="A2" t="str">
            <v>Počet proplacených dnů v jednotlivých měsících - nemocenské</v>
          </cell>
        </row>
        <row r="4">
          <cell r="B4" t="str">
            <v>Velké</v>
          </cell>
          <cell r="C4" t="str">
            <v xml:space="preserve">Malé </v>
          </cell>
        </row>
        <row r="5">
          <cell r="A5" t="str">
            <v>Měsíc</v>
          </cell>
          <cell r="B5" t="str">
            <v>organizace</v>
          </cell>
          <cell r="C5" t="str">
            <v>organizace</v>
          </cell>
          <cell r="D5" t="str">
            <v>OSVČ</v>
          </cell>
          <cell r="E5" t="str">
            <v>Celkem</v>
          </cell>
        </row>
        <row r="7">
          <cell r="A7">
            <v>1997</v>
          </cell>
        </row>
        <row r="8">
          <cell r="A8" t="str">
            <v>leden</v>
          </cell>
          <cell r="B8">
            <v>8041750</v>
          </cell>
          <cell r="C8">
            <v>1685437</v>
          </cell>
          <cell r="D8">
            <v>344780</v>
          </cell>
          <cell r="E8">
            <v>10071967</v>
          </cell>
        </row>
        <row r="9">
          <cell r="A9" t="str">
            <v>únor</v>
          </cell>
          <cell r="B9">
            <v>8722212</v>
          </cell>
          <cell r="C9">
            <v>2215318</v>
          </cell>
          <cell r="D9">
            <v>453648</v>
          </cell>
          <cell r="E9">
            <v>11391178</v>
          </cell>
        </row>
        <row r="10">
          <cell r="A10" t="str">
            <v>březen</v>
          </cell>
          <cell r="B10">
            <v>10289218</v>
          </cell>
          <cell r="C10">
            <v>2307271</v>
          </cell>
          <cell r="D10">
            <v>462604</v>
          </cell>
          <cell r="E10">
            <v>13059093</v>
          </cell>
        </row>
        <row r="11">
          <cell r="A11" t="str">
            <v>duben</v>
          </cell>
          <cell r="B11">
            <v>8813906</v>
          </cell>
          <cell r="C11">
            <v>2029218</v>
          </cell>
          <cell r="D11">
            <v>435974</v>
          </cell>
          <cell r="E11">
            <v>11279098</v>
          </cell>
        </row>
        <row r="12">
          <cell r="A12" t="str">
            <v>květen</v>
          </cell>
          <cell r="B12">
            <v>7440600</v>
          </cell>
          <cell r="C12">
            <v>1744277</v>
          </cell>
          <cell r="D12">
            <v>361913</v>
          </cell>
          <cell r="E12">
            <v>9546790</v>
          </cell>
        </row>
        <row r="13">
          <cell r="A13" t="str">
            <v>červen</v>
          </cell>
          <cell r="B13">
            <v>6468206</v>
          </cell>
          <cell r="C13">
            <v>1602632</v>
          </cell>
          <cell r="D13">
            <v>328219</v>
          </cell>
          <cell r="E13">
            <v>8399057</v>
          </cell>
        </row>
        <row r="14">
          <cell r="A14" t="str">
            <v>červenec</v>
          </cell>
          <cell r="B14">
            <v>6251420</v>
          </cell>
          <cell r="C14">
            <v>1434202</v>
          </cell>
          <cell r="D14">
            <v>279949</v>
          </cell>
          <cell r="E14">
            <v>7965571</v>
          </cell>
        </row>
        <row r="15">
          <cell r="A15" t="str">
            <v>srpen</v>
          </cell>
          <cell r="B15">
            <v>5692544</v>
          </cell>
          <cell r="C15">
            <v>1359503</v>
          </cell>
          <cell r="D15">
            <v>262679</v>
          </cell>
          <cell r="E15">
            <v>7314726</v>
          </cell>
        </row>
        <row r="16">
          <cell r="A16" t="str">
            <v>září</v>
          </cell>
          <cell r="B16">
            <v>5761518</v>
          </cell>
          <cell r="C16">
            <v>1380831</v>
          </cell>
          <cell r="D16">
            <v>256369</v>
          </cell>
          <cell r="E16">
            <v>7398718</v>
          </cell>
        </row>
        <row r="17">
          <cell r="A17" t="str">
            <v>říjen</v>
          </cell>
          <cell r="B17">
            <v>6409668</v>
          </cell>
          <cell r="C17">
            <v>1537808</v>
          </cell>
          <cell r="D17">
            <v>283788</v>
          </cell>
          <cell r="E17">
            <v>8231264</v>
          </cell>
        </row>
        <row r="18">
          <cell r="A18" t="str">
            <v>listopad</v>
          </cell>
          <cell r="B18">
            <v>7208122</v>
          </cell>
          <cell r="C18">
            <v>1767185</v>
          </cell>
          <cell r="D18">
            <v>312243</v>
          </cell>
          <cell r="E18">
            <v>9287550</v>
          </cell>
        </row>
        <row r="19">
          <cell r="A19" t="str">
            <v>prosinec</v>
          </cell>
          <cell r="B19">
            <v>7334042</v>
          </cell>
          <cell r="C19">
            <v>1785008</v>
          </cell>
          <cell r="D19">
            <v>342080</v>
          </cell>
          <cell r="E19">
            <v>9461130</v>
          </cell>
        </row>
        <row r="20">
          <cell r="A20">
            <v>1998</v>
          </cell>
        </row>
        <row r="21">
          <cell r="A21" t="str">
            <v>leden</v>
          </cell>
          <cell r="B21">
            <v>7078022</v>
          </cell>
          <cell r="C21">
            <v>1715931</v>
          </cell>
          <cell r="D21">
            <v>349101</v>
          </cell>
          <cell r="E21">
            <v>9143054</v>
          </cell>
        </row>
        <row r="22">
          <cell r="A22" t="str">
            <v>únor</v>
          </cell>
          <cell r="B22">
            <v>6591729</v>
          </cell>
          <cell r="C22">
            <v>1817211</v>
          </cell>
          <cell r="D22">
            <v>387993</v>
          </cell>
          <cell r="E22">
            <v>8796933</v>
          </cell>
        </row>
        <row r="23">
          <cell r="A23" t="str">
            <v>březen</v>
          </cell>
          <cell r="B23">
            <v>7625471</v>
          </cell>
          <cell r="C23">
            <v>1984705</v>
          </cell>
          <cell r="D23">
            <v>401728</v>
          </cell>
          <cell r="E23">
            <v>10011904</v>
          </cell>
        </row>
        <row r="24">
          <cell r="A24" t="str">
            <v>duben</v>
          </cell>
          <cell r="B24">
            <v>8036262</v>
          </cell>
          <cell r="C24">
            <v>2042114</v>
          </cell>
          <cell r="D24">
            <v>418678</v>
          </cell>
          <cell r="E24">
            <v>10497054</v>
          </cell>
        </row>
        <row r="25">
          <cell r="A25" t="str">
            <v>květen</v>
          </cell>
          <cell r="B25">
            <v>7569921</v>
          </cell>
          <cell r="C25">
            <v>1724680</v>
          </cell>
          <cell r="D25">
            <v>351906</v>
          </cell>
          <cell r="E25">
            <v>9646507</v>
          </cell>
        </row>
        <row r="26">
          <cell r="A26" t="str">
            <v>červen</v>
          </cell>
          <cell r="B26">
            <v>6172786</v>
          </cell>
          <cell r="C26">
            <v>1608222</v>
          </cell>
          <cell r="D26">
            <v>328811</v>
          </cell>
          <cell r="E26">
            <v>8109819</v>
          </cell>
        </row>
        <row r="27">
          <cell r="A27" t="str">
            <v>červenec</v>
          </cell>
          <cell r="B27">
            <v>6181647</v>
          </cell>
          <cell r="C27">
            <v>1486133</v>
          </cell>
          <cell r="D27">
            <v>285328</v>
          </cell>
          <cell r="E27">
            <v>7953108</v>
          </cell>
        </row>
        <row r="28">
          <cell r="A28" t="str">
            <v>srpen</v>
          </cell>
          <cell r="B28">
            <v>5404609</v>
          </cell>
          <cell r="C28">
            <v>1426200</v>
          </cell>
          <cell r="D28">
            <v>272180</v>
          </cell>
          <cell r="E28">
            <v>7102989</v>
          </cell>
        </row>
        <row r="29">
          <cell r="A29" t="str">
            <v>září</v>
          </cell>
          <cell r="B29">
            <v>5375297</v>
          </cell>
          <cell r="C29">
            <v>1467642</v>
          </cell>
          <cell r="D29">
            <v>281994</v>
          </cell>
          <cell r="E29">
            <v>7124933</v>
          </cell>
        </row>
        <row r="30">
          <cell r="A30" t="str">
            <v>říjen</v>
          </cell>
          <cell r="B30">
            <v>5922663</v>
          </cell>
          <cell r="C30">
            <v>1547196</v>
          </cell>
          <cell r="D30">
            <v>282217</v>
          </cell>
          <cell r="E30">
            <v>7752076</v>
          </cell>
        </row>
        <row r="31">
          <cell r="A31" t="str">
            <v>listopad</v>
          </cell>
          <cell r="B31">
            <v>6851000</v>
          </cell>
          <cell r="C31">
            <v>1783505</v>
          </cell>
          <cell r="D31">
            <v>329419</v>
          </cell>
          <cell r="E31">
            <v>8963924</v>
          </cell>
        </row>
        <row r="32">
          <cell r="A32" t="str">
            <v>prosinec</v>
          </cell>
          <cell r="B32">
            <v>6518235</v>
          </cell>
          <cell r="C32">
            <v>1771503</v>
          </cell>
          <cell r="D32">
            <v>343797</v>
          </cell>
          <cell r="E32">
            <v>8633535</v>
          </cell>
        </row>
        <row r="33">
          <cell r="A33">
            <v>1999</v>
          </cell>
        </row>
        <row r="34">
          <cell r="A34" t="str">
            <v>leden</v>
          </cell>
          <cell r="B34">
            <v>6839896</v>
          </cell>
          <cell r="C34">
            <v>1795778</v>
          </cell>
          <cell r="D34">
            <v>376773</v>
          </cell>
          <cell r="E34">
            <v>9012447</v>
          </cell>
        </row>
        <row r="35">
          <cell r="A35" t="str">
            <v>únor</v>
          </cell>
          <cell r="B35">
            <v>7412654</v>
          </cell>
          <cell r="C35">
            <v>2200627</v>
          </cell>
          <cell r="D35">
            <v>451170</v>
          </cell>
          <cell r="E35">
            <v>10064451</v>
          </cell>
        </row>
        <row r="36">
          <cell r="A36" t="str">
            <v>březen</v>
          </cell>
          <cell r="B36">
            <v>10157800</v>
          </cell>
          <cell r="C36">
            <v>2514498</v>
          </cell>
          <cell r="D36">
            <v>508603</v>
          </cell>
          <cell r="E36">
            <v>13180901</v>
          </cell>
        </row>
        <row r="37">
          <cell r="A37" t="str">
            <v>duben</v>
          </cell>
          <cell r="B37">
            <v>7317088</v>
          </cell>
          <cell r="C37">
            <v>2037299</v>
          </cell>
          <cell r="D37">
            <v>445700</v>
          </cell>
          <cell r="E37">
            <v>9800087</v>
          </cell>
        </row>
        <row r="38">
          <cell r="A38" t="str">
            <v>květen</v>
          </cell>
          <cell r="B38">
            <v>6479726</v>
          </cell>
          <cell r="C38">
            <v>1657549</v>
          </cell>
          <cell r="D38">
            <v>359847</v>
          </cell>
          <cell r="E38">
            <v>8497122</v>
          </cell>
        </row>
        <row r="39">
          <cell r="A39" t="str">
            <v>červen</v>
          </cell>
          <cell r="B39">
            <v>5773220</v>
          </cell>
          <cell r="C39">
            <v>1595652</v>
          </cell>
          <cell r="D39">
            <v>325748</v>
          </cell>
          <cell r="E39">
            <v>7694620</v>
          </cell>
        </row>
        <row r="40">
          <cell r="A40" t="str">
            <v>červenec</v>
          </cell>
          <cell r="B40">
            <v>5352393</v>
          </cell>
          <cell r="C40">
            <v>1390471</v>
          </cell>
          <cell r="D40">
            <v>276659</v>
          </cell>
          <cell r="E40">
            <v>7019523</v>
          </cell>
        </row>
        <row r="41">
          <cell r="A41" t="str">
            <v>srpen</v>
          </cell>
          <cell r="B41">
            <v>5931644</v>
          </cell>
          <cell r="C41">
            <v>1359068</v>
          </cell>
          <cell r="D41">
            <v>273067</v>
          </cell>
          <cell r="E41">
            <v>7563779</v>
          </cell>
        </row>
        <row r="42">
          <cell r="A42" t="str">
            <v>září</v>
          </cell>
          <cell r="B42">
            <v>4885551</v>
          </cell>
          <cell r="C42">
            <v>1403691</v>
          </cell>
          <cell r="D42">
            <v>277349</v>
          </cell>
          <cell r="E42">
            <v>6566591</v>
          </cell>
        </row>
        <row r="43">
          <cell r="A43" t="str">
            <v>říjen</v>
          </cell>
          <cell r="B43">
            <v>5248481</v>
          </cell>
          <cell r="C43">
            <v>1437803</v>
          </cell>
          <cell r="D43">
            <v>270904</v>
          </cell>
          <cell r="E43">
            <v>6957188</v>
          </cell>
        </row>
        <row r="44">
          <cell r="A44" t="str">
            <v>listopad</v>
          </cell>
          <cell r="B44">
            <v>6453030</v>
          </cell>
          <cell r="C44">
            <v>1756763</v>
          </cell>
          <cell r="D44">
            <v>321714</v>
          </cell>
          <cell r="E44">
            <v>8531507</v>
          </cell>
        </row>
        <row r="45">
          <cell r="A45" t="str">
            <v>prosinec</v>
          </cell>
          <cell r="B45">
            <v>6660341</v>
          </cell>
          <cell r="C45">
            <v>1796483</v>
          </cell>
          <cell r="D45">
            <v>348738</v>
          </cell>
          <cell r="E45">
            <v>8805562</v>
          </cell>
        </row>
        <row r="46">
          <cell r="A46">
            <v>2000</v>
          </cell>
        </row>
        <row r="47">
          <cell r="A47" t="str">
            <v>leden</v>
          </cell>
          <cell r="B47">
            <v>7477295</v>
          </cell>
          <cell r="C47">
            <v>1934468</v>
          </cell>
          <cell r="D47">
            <v>395791</v>
          </cell>
          <cell r="E47">
            <v>9807554</v>
          </cell>
        </row>
        <row r="48">
          <cell r="A48" t="str">
            <v>únor</v>
          </cell>
          <cell r="B48">
            <v>9976027</v>
          </cell>
          <cell r="C48">
            <v>2808844</v>
          </cell>
          <cell r="D48">
            <v>545823</v>
          </cell>
          <cell r="E48">
            <v>13330694</v>
          </cell>
        </row>
        <row r="49">
          <cell r="A49" t="str">
            <v>březen</v>
          </cell>
          <cell r="B49">
            <v>9078980</v>
          </cell>
          <cell r="C49">
            <v>2411798</v>
          </cell>
          <cell r="D49">
            <v>510054</v>
          </cell>
          <cell r="E49">
            <v>12000832</v>
          </cell>
        </row>
        <row r="50">
          <cell r="A50" t="str">
            <v>duben</v>
          </cell>
          <cell r="B50">
            <v>7380366</v>
          </cell>
          <cell r="C50">
            <v>1997085</v>
          </cell>
          <cell r="D50">
            <v>425889</v>
          </cell>
          <cell r="E50">
            <v>9803340</v>
          </cell>
        </row>
        <row r="51">
          <cell r="A51" t="str">
            <v>květen</v>
          </cell>
          <cell r="B51">
            <v>6868471</v>
          </cell>
          <cell r="C51">
            <v>1708661</v>
          </cell>
          <cell r="D51">
            <v>342603</v>
          </cell>
          <cell r="E51">
            <v>8919735</v>
          </cell>
        </row>
        <row r="52">
          <cell r="A52" t="str">
            <v>červen</v>
          </cell>
          <cell r="B52">
            <v>8361174</v>
          </cell>
          <cell r="C52">
            <v>1690060</v>
          </cell>
          <cell r="D52">
            <v>327009</v>
          </cell>
          <cell r="E52">
            <v>10378243</v>
          </cell>
        </row>
        <row r="53">
          <cell r="A53" t="str">
            <v>červenec</v>
          </cell>
          <cell r="B53">
            <v>5962066</v>
          </cell>
          <cell r="C53">
            <v>1484096</v>
          </cell>
          <cell r="D53">
            <v>283494</v>
          </cell>
          <cell r="E53">
            <v>7729656</v>
          </cell>
        </row>
        <row r="54">
          <cell r="A54" t="str">
            <v>srpen</v>
          </cell>
          <cell r="B54">
            <v>5652227</v>
          </cell>
          <cell r="C54">
            <v>1544547</v>
          </cell>
          <cell r="D54">
            <v>283757</v>
          </cell>
          <cell r="E54">
            <v>7480531</v>
          </cell>
        </row>
        <row r="55">
          <cell r="A55" t="str">
            <v>září</v>
          </cell>
          <cell r="B55">
            <v>5613727</v>
          </cell>
          <cell r="C55">
            <v>1549303</v>
          </cell>
          <cell r="D55">
            <v>281950</v>
          </cell>
          <cell r="E55">
            <v>7444980</v>
          </cell>
        </row>
        <row r="56">
          <cell r="A56" t="str">
            <v>říjen</v>
          </cell>
          <cell r="B56">
            <v>6038434</v>
          </cell>
          <cell r="C56">
            <v>1619413</v>
          </cell>
          <cell r="D56">
            <v>276341</v>
          </cell>
          <cell r="E56">
            <v>7934188</v>
          </cell>
        </row>
        <row r="57">
          <cell r="A57" t="str">
            <v>listopad</v>
          </cell>
          <cell r="B57">
            <v>7116848</v>
          </cell>
          <cell r="C57">
            <v>1914065</v>
          </cell>
          <cell r="D57">
            <v>320840</v>
          </cell>
          <cell r="E57">
            <v>9351753</v>
          </cell>
        </row>
        <row r="58">
          <cell r="A58" t="str">
            <v>prosinec</v>
          </cell>
          <cell r="B58">
            <v>6817214</v>
          </cell>
          <cell r="C58">
            <v>1900208</v>
          </cell>
          <cell r="D58">
            <v>333253</v>
          </cell>
          <cell r="E58">
            <v>9050675</v>
          </cell>
        </row>
        <row r="59">
          <cell r="A59">
            <v>2001</v>
          </cell>
        </row>
        <row r="60">
          <cell r="A60" t="str">
            <v>leden</v>
          </cell>
          <cell r="B60">
            <v>7814388</v>
          </cell>
          <cell r="C60">
            <v>1882745</v>
          </cell>
          <cell r="D60">
            <v>358780</v>
          </cell>
          <cell r="E60">
            <v>10055913</v>
          </cell>
        </row>
        <row r="61">
          <cell r="A61" t="str">
            <v>únor</v>
          </cell>
          <cell r="B61">
            <v>7854212</v>
          </cell>
          <cell r="C61">
            <v>2456008</v>
          </cell>
          <cell r="D61">
            <v>457377</v>
          </cell>
          <cell r="E61">
            <v>10767597</v>
          </cell>
        </row>
        <row r="62">
          <cell r="A62" t="str">
            <v>březen</v>
          </cell>
          <cell r="B62">
            <v>8579751</v>
          </cell>
          <cell r="C62">
            <v>2403143</v>
          </cell>
          <cell r="D62">
            <v>445509</v>
          </cell>
          <cell r="E62">
            <v>11428403</v>
          </cell>
        </row>
        <row r="63">
          <cell r="A63" t="str">
            <v>duben</v>
          </cell>
          <cell r="B63">
            <v>8323151</v>
          </cell>
          <cell r="C63">
            <v>2262406</v>
          </cell>
          <cell r="D63">
            <v>438851</v>
          </cell>
          <cell r="E63">
            <v>11024408</v>
          </cell>
        </row>
        <row r="64">
          <cell r="A64" t="str">
            <v>květen</v>
          </cell>
          <cell r="B64">
            <v>8129342</v>
          </cell>
          <cell r="C64">
            <v>1889511</v>
          </cell>
          <cell r="D64">
            <v>354026</v>
          </cell>
          <cell r="E64">
            <v>10372879</v>
          </cell>
        </row>
        <row r="65">
          <cell r="A65" t="str">
            <v>červen</v>
          </cell>
          <cell r="B65">
            <v>6388154</v>
          </cell>
          <cell r="C65">
            <v>1812261</v>
          </cell>
          <cell r="D65">
            <v>332827</v>
          </cell>
          <cell r="E65">
            <v>8533242</v>
          </cell>
        </row>
        <row r="66">
          <cell r="A66" t="str">
            <v>červenec</v>
          </cell>
          <cell r="B66">
            <v>6096436</v>
          </cell>
          <cell r="C66">
            <v>1590661</v>
          </cell>
          <cell r="D66">
            <v>279913</v>
          </cell>
          <cell r="E66">
            <v>7967010</v>
          </cell>
        </row>
        <row r="67">
          <cell r="A67" t="str">
            <v>srpen</v>
          </cell>
          <cell r="B67">
            <v>5510287</v>
          </cell>
          <cell r="C67">
            <v>1548674</v>
          </cell>
          <cell r="D67">
            <v>275610</v>
          </cell>
          <cell r="E67">
            <v>7334571</v>
          </cell>
        </row>
        <row r="68">
          <cell r="A68" t="str">
            <v>září</v>
          </cell>
          <cell r="B68">
            <v>6759304</v>
          </cell>
          <cell r="C68">
            <v>1561431</v>
          </cell>
          <cell r="D68">
            <v>273038</v>
          </cell>
          <cell r="E68">
            <v>8593773</v>
          </cell>
        </row>
        <row r="69">
          <cell r="A69" t="str">
            <v>říjen</v>
          </cell>
          <cell r="B69">
            <v>6217401</v>
          </cell>
          <cell r="C69">
            <v>1644230</v>
          </cell>
          <cell r="D69">
            <v>270903</v>
          </cell>
          <cell r="E69">
            <v>8132534</v>
          </cell>
        </row>
        <row r="70">
          <cell r="A70" t="str">
            <v>listopad</v>
          </cell>
          <cell r="B70">
            <v>7252487</v>
          </cell>
          <cell r="C70">
            <v>1992128</v>
          </cell>
          <cell r="D70">
            <v>325229</v>
          </cell>
          <cell r="E70">
            <v>9569844</v>
          </cell>
        </row>
        <row r="71">
          <cell r="A71" t="str">
            <v>prosinec</v>
          </cell>
          <cell r="B71">
            <v>7031260</v>
          </cell>
          <cell r="C71">
            <v>2040278</v>
          </cell>
          <cell r="D71">
            <v>335327</v>
          </cell>
          <cell r="E71">
            <v>9406865</v>
          </cell>
        </row>
        <row r="72">
          <cell r="A72">
            <v>2002</v>
          </cell>
        </row>
        <row r="73">
          <cell r="A73" t="str">
            <v>leden</v>
          </cell>
          <cell r="B73">
            <v>8908483</v>
          </cell>
          <cell r="C73">
            <v>2001440</v>
          </cell>
          <cell r="D73">
            <v>363872</v>
          </cell>
          <cell r="E73">
            <v>11273795</v>
          </cell>
        </row>
        <row r="74">
          <cell r="A74" t="str">
            <v>únor</v>
          </cell>
          <cell r="B74">
            <v>8146588</v>
          </cell>
          <cell r="C74">
            <v>2384306</v>
          </cell>
          <cell r="D74">
            <v>440732</v>
          </cell>
          <cell r="E74">
            <v>10971626</v>
          </cell>
        </row>
        <row r="75">
          <cell r="A75" t="str">
            <v>březen</v>
          </cell>
          <cell r="B75">
            <v>8017745</v>
          </cell>
          <cell r="C75">
            <v>2112542</v>
          </cell>
          <cell r="D75">
            <v>402185</v>
          </cell>
          <cell r="E75">
            <v>10532472</v>
          </cell>
        </row>
        <row r="76">
          <cell r="A76" t="str">
            <v>duben</v>
          </cell>
          <cell r="B76">
            <v>7776812</v>
          </cell>
          <cell r="C76">
            <v>2014631</v>
          </cell>
          <cell r="D76">
            <v>385021</v>
          </cell>
          <cell r="E76">
            <v>10176464</v>
          </cell>
        </row>
        <row r="77">
          <cell r="A77" t="str">
            <v>květen</v>
          </cell>
          <cell r="B77">
            <v>7471860</v>
          </cell>
          <cell r="C77">
            <v>1975755</v>
          </cell>
          <cell r="D77">
            <v>349776</v>
          </cell>
          <cell r="E77">
            <v>9797391</v>
          </cell>
        </row>
        <row r="78">
          <cell r="A78" t="str">
            <v>červen</v>
          </cell>
          <cell r="B78">
            <v>6467064</v>
          </cell>
          <cell r="C78">
            <v>1829823</v>
          </cell>
          <cell r="D78">
            <v>327615</v>
          </cell>
          <cell r="E78">
            <v>8624502</v>
          </cell>
        </row>
        <row r="79">
          <cell r="A79" t="str">
            <v>červenec</v>
          </cell>
          <cell r="B79">
            <v>6338799</v>
          </cell>
          <cell r="C79">
            <v>1643684</v>
          </cell>
          <cell r="D79">
            <v>283282</v>
          </cell>
          <cell r="E79">
            <v>8265765</v>
          </cell>
        </row>
        <row r="80">
          <cell r="A80" t="str">
            <v>srpen</v>
          </cell>
          <cell r="B80">
            <v>6344583</v>
          </cell>
          <cell r="C80">
            <v>1620669</v>
          </cell>
          <cell r="D80">
            <v>278735</v>
          </cell>
          <cell r="E80">
            <v>8243987</v>
          </cell>
        </row>
        <row r="81">
          <cell r="A81" t="str">
            <v>září</v>
          </cell>
          <cell r="B81">
            <v>5862025</v>
          </cell>
          <cell r="C81">
            <v>1645366</v>
          </cell>
          <cell r="D81">
            <v>276942</v>
          </cell>
          <cell r="E81">
            <v>7784333</v>
          </cell>
        </row>
        <row r="82">
          <cell r="A82" t="str">
            <v>říjen</v>
          </cell>
          <cell r="B82">
            <v>7023716</v>
          </cell>
          <cell r="C82">
            <v>1797686</v>
          </cell>
          <cell r="D82">
            <v>289055</v>
          </cell>
          <cell r="E82">
            <v>9110457</v>
          </cell>
        </row>
        <row r="83">
          <cell r="A83" t="str">
            <v>listopad</v>
          </cell>
          <cell r="B83">
            <v>7568207</v>
          </cell>
          <cell r="C83">
            <v>2076672</v>
          </cell>
          <cell r="D83">
            <v>330393</v>
          </cell>
          <cell r="E83">
            <v>9975272</v>
          </cell>
        </row>
        <row r="84">
          <cell r="A84" t="str">
            <v>prosinec</v>
          </cell>
          <cell r="B84">
            <v>6860116</v>
          </cell>
          <cell r="C84">
            <v>2006757</v>
          </cell>
          <cell r="D84">
            <v>335719</v>
          </cell>
          <cell r="E84">
            <v>9202592</v>
          </cell>
        </row>
        <row r="85">
          <cell r="A85">
            <v>2003</v>
          </cell>
        </row>
        <row r="86">
          <cell r="A86" t="str">
            <v>leden</v>
          </cell>
          <cell r="B86">
            <v>8006197</v>
          </cell>
          <cell r="C86">
            <v>2024613</v>
          </cell>
          <cell r="D86">
            <v>368759</v>
          </cell>
          <cell r="E86">
            <v>10399569</v>
          </cell>
        </row>
        <row r="87">
          <cell r="A87" t="str">
            <v>únor</v>
          </cell>
          <cell r="B87">
            <v>7752019</v>
          </cell>
          <cell r="C87">
            <v>2480876</v>
          </cell>
          <cell r="D87">
            <v>440375</v>
          </cell>
          <cell r="E87">
            <v>10673270</v>
          </cell>
        </row>
        <row r="88">
          <cell r="A88" t="str">
            <v>březen</v>
          </cell>
          <cell r="B88">
            <v>8696443</v>
          </cell>
          <cell r="C88">
            <v>2617048</v>
          </cell>
          <cell r="D88">
            <v>439039</v>
          </cell>
          <cell r="E88">
            <v>11752530</v>
          </cell>
        </row>
        <row r="89">
          <cell r="A89" t="str">
            <v>duben</v>
          </cell>
          <cell r="B89">
            <v>9246612</v>
          </cell>
          <cell r="C89">
            <v>2662222</v>
          </cell>
          <cell r="D89">
            <v>475757</v>
          </cell>
          <cell r="E89">
            <v>12384591</v>
          </cell>
        </row>
        <row r="90">
          <cell r="A90" t="str">
            <v>květen</v>
          </cell>
          <cell r="B90">
            <v>7128651</v>
          </cell>
          <cell r="C90">
            <v>1945776</v>
          </cell>
          <cell r="D90">
            <v>348886</v>
          </cell>
          <cell r="E90">
            <v>9423313</v>
          </cell>
        </row>
        <row r="91">
          <cell r="A91" t="str">
            <v>červen</v>
          </cell>
          <cell r="B91">
            <v>6169988</v>
          </cell>
          <cell r="C91">
            <v>1841577</v>
          </cell>
          <cell r="D91">
            <v>329853</v>
          </cell>
          <cell r="E91">
            <v>8341418</v>
          </cell>
        </row>
        <row r="92">
          <cell r="A92" t="str">
            <v>červenec</v>
          </cell>
          <cell r="B92">
            <v>5972800</v>
          </cell>
          <cell r="C92">
            <v>1681176</v>
          </cell>
          <cell r="D92">
            <v>290310</v>
          </cell>
          <cell r="E92">
            <v>7944286</v>
          </cell>
        </row>
        <row r="93">
          <cell r="A93" t="str">
            <v>srpen</v>
          </cell>
          <cell r="B93">
            <v>5755573</v>
          </cell>
          <cell r="C93">
            <v>1617843</v>
          </cell>
          <cell r="D93">
            <v>270742</v>
          </cell>
          <cell r="E93">
            <v>7644158</v>
          </cell>
        </row>
        <row r="94">
          <cell r="A94" t="str">
            <v>září</v>
          </cell>
          <cell r="B94">
            <v>5618003</v>
          </cell>
          <cell r="C94">
            <v>1654538</v>
          </cell>
          <cell r="D94">
            <v>280327</v>
          </cell>
          <cell r="E94">
            <v>7552868</v>
          </cell>
        </row>
        <row r="95">
          <cell r="A95" t="str">
            <v>říjen</v>
          </cell>
          <cell r="B95">
            <v>6108997</v>
          </cell>
          <cell r="C95">
            <v>1768280</v>
          </cell>
          <cell r="D95">
            <v>280327</v>
          </cell>
          <cell r="E95">
            <v>8157604</v>
          </cell>
        </row>
        <row r="96">
          <cell r="A96" t="str">
            <v>listopad</v>
          </cell>
          <cell r="B96">
            <v>7132211</v>
          </cell>
          <cell r="C96">
            <v>2056767</v>
          </cell>
          <cell r="D96">
            <v>318016</v>
          </cell>
          <cell r="E96">
            <v>9506994</v>
          </cell>
        </row>
        <row r="97">
          <cell r="A97" t="str">
            <v>prosinec</v>
          </cell>
          <cell r="B97">
            <v>6602507</v>
          </cell>
          <cell r="C97">
            <v>2014986</v>
          </cell>
          <cell r="D97">
            <v>328331</v>
          </cell>
          <cell r="E97">
            <v>8945824</v>
          </cell>
        </row>
        <row r="98">
          <cell r="A98">
            <v>2004</v>
          </cell>
        </row>
        <row r="99">
          <cell r="A99" t="str">
            <v>leden</v>
          </cell>
          <cell r="B99">
            <v>7236985</v>
          </cell>
          <cell r="C99">
            <v>2014136</v>
          </cell>
          <cell r="D99">
            <v>363377</v>
          </cell>
          <cell r="E99">
            <v>9614498</v>
          </cell>
        </row>
        <row r="100">
          <cell r="A100" t="str">
            <v>únor</v>
          </cell>
          <cell r="B100">
            <v>6854516</v>
          </cell>
          <cell r="C100">
            <v>2252945</v>
          </cell>
          <cell r="D100">
            <v>404624</v>
          </cell>
          <cell r="E100">
            <v>9512085</v>
          </cell>
        </row>
        <row r="101">
          <cell r="A101" t="str">
            <v>březen</v>
          </cell>
          <cell r="B101">
            <v>6894918</v>
          </cell>
          <cell r="C101">
            <v>2161063</v>
          </cell>
          <cell r="D101">
            <v>405845</v>
          </cell>
          <cell r="E101">
            <v>9461826</v>
          </cell>
        </row>
        <row r="102">
          <cell r="A102" t="str">
            <v>duben</v>
          </cell>
          <cell r="B102">
            <v>6670559</v>
          </cell>
          <cell r="C102">
            <v>2040959</v>
          </cell>
          <cell r="D102">
            <v>406036</v>
          </cell>
          <cell r="E102">
            <v>9117554</v>
          </cell>
        </row>
        <row r="103">
          <cell r="A103" t="str">
            <v>květen</v>
          </cell>
          <cell r="B103">
            <v>5784019</v>
          </cell>
          <cell r="C103">
            <v>1742812</v>
          </cell>
          <cell r="D103">
            <v>330705</v>
          </cell>
          <cell r="E103">
            <v>7857536</v>
          </cell>
        </row>
        <row r="104">
          <cell r="A104" t="str">
            <v>červen</v>
          </cell>
          <cell r="B104">
            <v>5848448</v>
          </cell>
          <cell r="C104">
            <v>1731506</v>
          </cell>
          <cell r="D104">
            <v>314855</v>
          </cell>
          <cell r="E104">
            <v>7894809</v>
          </cell>
        </row>
        <row r="105">
          <cell r="A105" t="str">
            <v>červenec</v>
          </cell>
          <cell r="B105">
            <v>5447382</v>
          </cell>
          <cell r="C105">
            <v>1539435</v>
          </cell>
          <cell r="D105">
            <v>277004</v>
          </cell>
          <cell r="E105">
            <v>7263821</v>
          </cell>
        </row>
        <row r="106">
          <cell r="A106" t="str">
            <v>srpen</v>
          </cell>
          <cell r="B106">
            <v>5541569</v>
          </cell>
          <cell r="C106">
            <v>1479056</v>
          </cell>
          <cell r="D106">
            <v>263671</v>
          </cell>
          <cell r="E106">
            <v>7284296</v>
          </cell>
        </row>
        <row r="107">
          <cell r="A107" t="str">
            <v>září</v>
          </cell>
          <cell r="B107">
            <v>4908294</v>
          </cell>
          <cell r="C107">
            <v>1500430</v>
          </cell>
          <cell r="D107">
            <v>260695</v>
          </cell>
          <cell r="E107">
            <v>6669419</v>
          </cell>
        </row>
        <row r="108">
          <cell r="A108" t="str">
            <v>říjen</v>
          </cell>
          <cell r="B108">
            <v>5139620</v>
          </cell>
          <cell r="C108">
            <v>1528563</v>
          </cell>
          <cell r="D108">
            <v>249730</v>
          </cell>
          <cell r="E108">
            <v>6917913</v>
          </cell>
        </row>
        <row r="109">
          <cell r="A109" t="str">
            <v>listopad</v>
          </cell>
          <cell r="B109">
            <v>0</v>
          </cell>
          <cell r="C109">
            <v>0</v>
          </cell>
          <cell r="D109">
            <v>275371</v>
          </cell>
          <cell r="E109">
            <v>0</v>
          </cell>
        </row>
        <row r="110">
          <cell r="A110" t="str">
            <v>prosinec</v>
          </cell>
          <cell r="B110">
            <v>0</v>
          </cell>
          <cell r="C110">
            <v>0</v>
          </cell>
          <cell r="D110">
            <v>299426</v>
          </cell>
          <cell r="E110">
            <v>0</v>
          </cell>
        </row>
        <row r="111">
          <cell r="A111">
            <v>2005</v>
          </cell>
        </row>
        <row r="112">
          <cell r="A112" t="str">
            <v>Zdroj: Účetní zprávy ČSSZ</v>
          </cell>
          <cell r="B112">
            <v>6424929</v>
          </cell>
          <cell r="C112">
            <v>1886373</v>
          </cell>
          <cell r="D112">
            <v>332764</v>
          </cell>
          <cell r="E112">
            <v>8644066</v>
          </cell>
        </row>
        <row r="113">
          <cell r="A113" t="str">
            <v>únor</v>
          </cell>
          <cell r="B113">
            <v>6492756</v>
          </cell>
          <cell r="C113">
            <v>2128281</v>
          </cell>
          <cell r="D113">
            <v>362493</v>
          </cell>
          <cell r="E113">
            <v>8983530</v>
          </cell>
        </row>
        <row r="114">
          <cell r="A114" t="str">
            <v>březen</v>
          </cell>
          <cell r="B114">
            <v>7985909</v>
          </cell>
          <cell r="C114">
            <v>2377641</v>
          </cell>
          <cell r="D114">
            <v>387703</v>
          </cell>
          <cell r="E114">
            <v>10751253</v>
          </cell>
        </row>
        <row r="115">
          <cell r="A115" t="str">
            <v>duben</v>
          </cell>
          <cell r="B115">
            <v>9012651</v>
          </cell>
          <cell r="C115">
            <v>2621415</v>
          </cell>
          <cell r="D115">
            <v>441571</v>
          </cell>
          <cell r="E115">
            <v>12075637</v>
          </cell>
        </row>
        <row r="116">
          <cell r="A116" t="str">
            <v>květen</v>
          </cell>
          <cell r="B116">
            <v>6746031</v>
          </cell>
          <cell r="C116">
            <v>1840134</v>
          </cell>
          <cell r="D116">
            <v>331851</v>
          </cell>
          <cell r="E116">
            <v>8918016</v>
          </cell>
        </row>
        <row r="117">
          <cell r="A117" t="str">
            <v>červen</v>
          </cell>
          <cell r="B117">
            <v>0</v>
          </cell>
          <cell r="C117">
            <v>0</v>
          </cell>
          <cell r="E117">
            <v>0</v>
          </cell>
        </row>
        <row r="118">
          <cell r="A118" t="str">
            <v>červenec</v>
          </cell>
          <cell r="B118">
            <v>0</v>
          </cell>
          <cell r="C118">
            <v>0</v>
          </cell>
          <cell r="E118">
            <v>0</v>
          </cell>
        </row>
        <row r="119">
          <cell r="A119" t="str">
            <v>srpen</v>
          </cell>
          <cell r="B119">
            <v>0</v>
          </cell>
          <cell r="C119">
            <v>0</v>
          </cell>
          <cell r="E119">
            <v>0</v>
          </cell>
        </row>
        <row r="120">
          <cell r="A120" t="str">
            <v>září</v>
          </cell>
          <cell r="B120">
            <v>0</v>
          </cell>
          <cell r="C120">
            <v>0</v>
          </cell>
          <cell r="E120">
            <v>0</v>
          </cell>
        </row>
        <row r="121">
          <cell r="A121" t="str">
            <v>říjen</v>
          </cell>
          <cell r="B121">
            <v>0</v>
          </cell>
          <cell r="C121">
            <v>0</v>
          </cell>
          <cell r="E121">
            <v>0</v>
          </cell>
        </row>
        <row r="122">
          <cell r="A122" t="str">
            <v>listopad</v>
          </cell>
          <cell r="B122">
            <v>0</v>
          </cell>
          <cell r="C122">
            <v>0</v>
          </cell>
          <cell r="E122">
            <v>0</v>
          </cell>
        </row>
        <row r="123">
          <cell r="A123" t="str">
            <v>prosinec</v>
          </cell>
          <cell r="B123">
            <v>0</v>
          </cell>
          <cell r="C123">
            <v>0</v>
          </cell>
          <cell r="E123">
            <v>0</v>
          </cell>
        </row>
        <row r="125">
          <cell r="A125" t="str">
            <v>Zdroj: Účetní zprávy ČSSZ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PROPL_DNY_N"/>
      <sheetName val="PROPL_DNY_P"/>
      <sheetName val="PROPL_DNY_R"/>
      <sheetName val="PROPL_DNY_Rc"/>
      <sheetName val="nemDNY"/>
    </sheetNames>
    <definedNames>
      <definedName name="PROPL_N" refersTo="='PROPL_DNY_N'!$A$1:$E$65536"/>
    </definedNames>
    <sheetDataSet>
      <sheetData sheetId="0" refreshError="1"/>
      <sheetData sheetId="1">
        <row r="2">
          <cell r="A2" t="str">
            <v>Počet proplacených dnů v jednotlivých měsících - nemocenské</v>
          </cell>
        </row>
        <row r="4">
          <cell r="B4" t="str">
            <v>Velké</v>
          </cell>
          <cell r="C4" t="str">
            <v xml:space="preserve">Malé </v>
          </cell>
        </row>
        <row r="5">
          <cell r="A5" t="str">
            <v>Měsíc</v>
          </cell>
          <cell r="B5" t="str">
            <v>organizace</v>
          </cell>
          <cell r="C5" t="str">
            <v>organizace</v>
          </cell>
          <cell r="D5" t="str">
            <v>OSVČ</v>
          </cell>
          <cell r="E5" t="str">
            <v>Celkem</v>
          </cell>
        </row>
        <row r="7">
          <cell r="A7">
            <v>1997</v>
          </cell>
        </row>
        <row r="8">
          <cell r="A8" t="str">
            <v>leden</v>
          </cell>
          <cell r="B8">
            <v>8041750</v>
          </cell>
          <cell r="C8">
            <v>1685437</v>
          </cell>
          <cell r="D8">
            <v>344780</v>
          </cell>
          <cell r="E8">
            <v>10071967</v>
          </cell>
        </row>
        <row r="9">
          <cell r="A9" t="str">
            <v>únor</v>
          </cell>
          <cell r="B9">
            <v>8722212</v>
          </cell>
          <cell r="C9">
            <v>2215318</v>
          </cell>
          <cell r="D9">
            <v>453648</v>
          </cell>
          <cell r="E9">
            <v>11391178</v>
          </cell>
        </row>
        <row r="10">
          <cell r="A10" t="str">
            <v>březen</v>
          </cell>
          <cell r="B10">
            <v>10289218</v>
          </cell>
          <cell r="C10">
            <v>2307271</v>
          </cell>
          <cell r="D10">
            <v>462604</v>
          </cell>
          <cell r="E10">
            <v>13059093</v>
          </cell>
        </row>
        <row r="11">
          <cell r="A11" t="str">
            <v>duben</v>
          </cell>
          <cell r="B11">
            <v>8813906</v>
          </cell>
          <cell r="C11">
            <v>2029218</v>
          </cell>
          <cell r="D11">
            <v>435974</v>
          </cell>
          <cell r="E11">
            <v>11279098</v>
          </cell>
        </row>
        <row r="12">
          <cell r="A12" t="str">
            <v>květen</v>
          </cell>
          <cell r="B12">
            <v>7440600</v>
          </cell>
          <cell r="C12">
            <v>1744277</v>
          </cell>
          <cell r="D12">
            <v>361913</v>
          </cell>
          <cell r="E12">
            <v>9546790</v>
          </cell>
        </row>
        <row r="13">
          <cell r="A13" t="str">
            <v>červen</v>
          </cell>
          <cell r="B13">
            <v>6468206</v>
          </cell>
          <cell r="C13">
            <v>1602632</v>
          </cell>
          <cell r="D13">
            <v>328219</v>
          </cell>
          <cell r="E13">
            <v>8399057</v>
          </cell>
        </row>
        <row r="14">
          <cell r="A14" t="str">
            <v>červenec</v>
          </cell>
          <cell r="B14">
            <v>6251420</v>
          </cell>
          <cell r="C14">
            <v>1434202</v>
          </cell>
          <cell r="D14">
            <v>279949</v>
          </cell>
          <cell r="E14">
            <v>7965571</v>
          </cell>
        </row>
        <row r="15">
          <cell r="A15" t="str">
            <v>srpen</v>
          </cell>
          <cell r="B15">
            <v>5692544</v>
          </cell>
          <cell r="C15">
            <v>1359503</v>
          </cell>
          <cell r="D15">
            <v>262679</v>
          </cell>
          <cell r="E15">
            <v>7314726</v>
          </cell>
        </row>
        <row r="16">
          <cell r="A16" t="str">
            <v>září</v>
          </cell>
          <cell r="B16">
            <v>5761518</v>
          </cell>
          <cell r="C16">
            <v>1380831</v>
          </cell>
          <cell r="D16">
            <v>256369</v>
          </cell>
          <cell r="E16">
            <v>7398718</v>
          </cell>
        </row>
        <row r="17">
          <cell r="A17" t="str">
            <v>říjen</v>
          </cell>
          <cell r="B17">
            <v>6409668</v>
          </cell>
          <cell r="C17">
            <v>1537808</v>
          </cell>
          <cell r="D17">
            <v>283788</v>
          </cell>
          <cell r="E17">
            <v>8231264</v>
          </cell>
        </row>
        <row r="18">
          <cell r="A18" t="str">
            <v>listopad</v>
          </cell>
          <cell r="B18">
            <v>7208122</v>
          </cell>
          <cell r="C18">
            <v>1767185</v>
          </cell>
          <cell r="D18">
            <v>312243</v>
          </cell>
          <cell r="E18">
            <v>9287550</v>
          </cell>
        </row>
        <row r="19">
          <cell r="A19" t="str">
            <v>prosinec</v>
          </cell>
          <cell r="B19">
            <v>7334042</v>
          </cell>
          <cell r="C19">
            <v>1785008</v>
          </cell>
          <cell r="D19">
            <v>342080</v>
          </cell>
          <cell r="E19">
            <v>9461130</v>
          </cell>
        </row>
        <row r="20">
          <cell r="A20">
            <v>1998</v>
          </cell>
        </row>
        <row r="21">
          <cell r="A21" t="str">
            <v>leden</v>
          </cell>
          <cell r="B21">
            <v>7078022</v>
          </cell>
          <cell r="C21">
            <v>1715931</v>
          </cell>
          <cell r="D21">
            <v>349101</v>
          </cell>
          <cell r="E21">
            <v>9143054</v>
          </cell>
        </row>
        <row r="22">
          <cell r="A22" t="str">
            <v>únor</v>
          </cell>
          <cell r="B22">
            <v>6591729</v>
          </cell>
          <cell r="C22">
            <v>1817211</v>
          </cell>
          <cell r="D22">
            <v>387993</v>
          </cell>
          <cell r="E22">
            <v>8796933</v>
          </cell>
        </row>
        <row r="23">
          <cell r="A23" t="str">
            <v>březen</v>
          </cell>
          <cell r="B23">
            <v>7625471</v>
          </cell>
          <cell r="C23">
            <v>1984705</v>
          </cell>
          <cell r="D23">
            <v>401728</v>
          </cell>
          <cell r="E23">
            <v>10011904</v>
          </cell>
        </row>
        <row r="24">
          <cell r="A24" t="str">
            <v>duben</v>
          </cell>
          <cell r="B24">
            <v>8036262</v>
          </cell>
          <cell r="C24">
            <v>2042114</v>
          </cell>
          <cell r="D24">
            <v>418678</v>
          </cell>
          <cell r="E24">
            <v>10497054</v>
          </cell>
        </row>
        <row r="25">
          <cell r="A25" t="str">
            <v>květen</v>
          </cell>
          <cell r="B25">
            <v>7569921</v>
          </cell>
          <cell r="C25">
            <v>1724680</v>
          </cell>
          <cell r="D25">
            <v>351906</v>
          </cell>
          <cell r="E25">
            <v>9646507</v>
          </cell>
        </row>
        <row r="26">
          <cell r="A26" t="str">
            <v>červen</v>
          </cell>
          <cell r="B26">
            <v>6172786</v>
          </cell>
          <cell r="C26">
            <v>1608222</v>
          </cell>
          <cell r="D26">
            <v>328811</v>
          </cell>
          <cell r="E26">
            <v>8109819</v>
          </cell>
        </row>
        <row r="27">
          <cell r="A27" t="str">
            <v>červenec</v>
          </cell>
          <cell r="B27">
            <v>6181647</v>
          </cell>
          <cell r="C27">
            <v>1486133</v>
          </cell>
          <cell r="D27">
            <v>285328</v>
          </cell>
          <cell r="E27">
            <v>7953108</v>
          </cell>
        </row>
        <row r="28">
          <cell r="A28" t="str">
            <v>srpen</v>
          </cell>
          <cell r="B28">
            <v>5404609</v>
          </cell>
          <cell r="C28">
            <v>1426200</v>
          </cell>
          <cell r="D28">
            <v>272180</v>
          </cell>
          <cell r="E28">
            <v>7102989</v>
          </cell>
        </row>
        <row r="29">
          <cell r="A29" t="str">
            <v>září</v>
          </cell>
          <cell r="B29">
            <v>5375297</v>
          </cell>
          <cell r="C29">
            <v>1467642</v>
          </cell>
          <cell r="D29">
            <v>281994</v>
          </cell>
          <cell r="E29">
            <v>7124933</v>
          </cell>
        </row>
        <row r="30">
          <cell r="A30" t="str">
            <v>říjen</v>
          </cell>
          <cell r="B30">
            <v>5922663</v>
          </cell>
          <cell r="C30">
            <v>1547196</v>
          </cell>
          <cell r="D30">
            <v>282217</v>
          </cell>
          <cell r="E30">
            <v>7752076</v>
          </cell>
        </row>
        <row r="31">
          <cell r="A31" t="str">
            <v>listopad</v>
          </cell>
          <cell r="B31">
            <v>6851000</v>
          </cell>
          <cell r="C31">
            <v>1783505</v>
          </cell>
          <cell r="D31">
            <v>329419</v>
          </cell>
          <cell r="E31">
            <v>8963924</v>
          </cell>
        </row>
        <row r="32">
          <cell r="A32" t="str">
            <v>prosinec</v>
          </cell>
          <cell r="B32">
            <v>6518235</v>
          </cell>
          <cell r="C32">
            <v>1771503</v>
          </cell>
          <cell r="D32">
            <v>343797</v>
          </cell>
          <cell r="E32">
            <v>8633535</v>
          </cell>
        </row>
        <row r="33">
          <cell r="A33">
            <v>1999</v>
          </cell>
        </row>
        <row r="34">
          <cell r="A34" t="str">
            <v>leden</v>
          </cell>
          <cell r="B34">
            <v>6839896</v>
          </cell>
          <cell r="C34">
            <v>1795778</v>
          </cell>
          <cell r="D34">
            <v>376773</v>
          </cell>
          <cell r="E34">
            <v>9012447</v>
          </cell>
        </row>
        <row r="35">
          <cell r="A35" t="str">
            <v>únor</v>
          </cell>
          <cell r="B35">
            <v>7412654</v>
          </cell>
          <cell r="C35">
            <v>2200627</v>
          </cell>
          <cell r="D35">
            <v>451170</v>
          </cell>
          <cell r="E35">
            <v>10064451</v>
          </cell>
        </row>
        <row r="36">
          <cell r="A36" t="str">
            <v>březen</v>
          </cell>
          <cell r="B36">
            <v>10157800</v>
          </cell>
          <cell r="C36">
            <v>2514498</v>
          </cell>
          <cell r="D36">
            <v>508603</v>
          </cell>
          <cell r="E36">
            <v>13180901</v>
          </cell>
        </row>
        <row r="37">
          <cell r="A37" t="str">
            <v>duben</v>
          </cell>
          <cell r="B37">
            <v>7317088</v>
          </cell>
          <cell r="C37">
            <v>2037299</v>
          </cell>
          <cell r="D37">
            <v>445700</v>
          </cell>
          <cell r="E37">
            <v>9800087</v>
          </cell>
        </row>
        <row r="38">
          <cell r="A38" t="str">
            <v>květen</v>
          </cell>
          <cell r="B38">
            <v>6479726</v>
          </cell>
          <cell r="C38">
            <v>1657549</v>
          </cell>
          <cell r="D38">
            <v>359847</v>
          </cell>
          <cell r="E38">
            <v>8497122</v>
          </cell>
        </row>
        <row r="39">
          <cell r="A39" t="str">
            <v>červen</v>
          </cell>
          <cell r="B39">
            <v>5773220</v>
          </cell>
          <cell r="C39">
            <v>1595652</v>
          </cell>
          <cell r="D39">
            <v>325748</v>
          </cell>
          <cell r="E39">
            <v>7694620</v>
          </cell>
        </row>
        <row r="40">
          <cell r="A40" t="str">
            <v>červenec</v>
          </cell>
          <cell r="B40">
            <v>5352393</v>
          </cell>
          <cell r="C40">
            <v>1390471</v>
          </cell>
          <cell r="D40">
            <v>276659</v>
          </cell>
          <cell r="E40">
            <v>7019523</v>
          </cell>
        </row>
        <row r="41">
          <cell r="A41" t="str">
            <v>srpen</v>
          </cell>
          <cell r="B41">
            <v>5931644</v>
          </cell>
          <cell r="C41">
            <v>1359068</v>
          </cell>
          <cell r="D41">
            <v>273067</v>
          </cell>
          <cell r="E41">
            <v>7563779</v>
          </cell>
        </row>
        <row r="42">
          <cell r="A42" t="str">
            <v>září</v>
          </cell>
          <cell r="B42">
            <v>4885551</v>
          </cell>
          <cell r="C42">
            <v>1403691</v>
          </cell>
          <cell r="D42">
            <v>277349</v>
          </cell>
          <cell r="E42">
            <v>6566591</v>
          </cell>
        </row>
        <row r="43">
          <cell r="A43" t="str">
            <v>říjen</v>
          </cell>
          <cell r="B43">
            <v>5248481</v>
          </cell>
          <cell r="C43">
            <v>1437803</v>
          </cell>
          <cell r="D43">
            <v>270904</v>
          </cell>
          <cell r="E43">
            <v>6957188</v>
          </cell>
        </row>
        <row r="44">
          <cell r="A44" t="str">
            <v>listopad</v>
          </cell>
          <cell r="B44">
            <v>6453030</v>
          </cell>
          <cell r="C44">
            <v>1756763</v>
          </cell>
          <cell r="D44">
            <v>321714</v>
          </cell>
          <cell r="E44">
            <v>8531507</v>
          </cell>
        </row>
        <row r="45">
          <cell r="A45" t="str">
            <v>prosinec</v>
          </cell>
          <cell r="B45">
            <v>6660341</v>
          </cell>
          <cell r="C45">
            <v>1796483</v>
          </cell>
          <cell r="D45">
            <v>348738</v>
          </cell>
          <cell r="E45">
            <v>8805562</v>
          </cell>
        </row>
        <row r="46">
          <cell r="A46">
            <v>2000</v>
          </cell>
        </row>
        <row r="47">
          <cell r="A47" t="str">
            <v>leden</v>
          </cell>
          <cell r="B47">
            <v>7477295</v>
          </cell>
          <cell r="C47">
            <v>1934468</v>
          </cell>
          <cell r="D47">
            <v>395791</v>
          </cell>
          <cell r="E47">
            <v>9807554</v>
          </cell>
        </row>
        <row r="48">
          <cell r="A48" t="str">
            <v>únor</v>
          </cell>
          <cell r="B48">
            <v>9976027</v>
          </cell>
          <cell r="C48">
            <v>2808844</v>
          </cell>
          <cell r="D48">
            <v>545823</v>
          </cell>
          <cell r="E48">
            <v>13330694</v>
          </cell>
        </row>
        <row r="49">
          <cell r="A49" t="str">
            <v>březen</v>
          </cell>
          <cell r="B49">
            <v>9078980</v>
          </cell>
          <cell r="C49">
            <v>2411798</v>
          </cell>
          <cell r="D49">
            <v>510054</v>
          </cell>
          <cell r="E49">
            <v>12000832</v>
          </cell>
        </row>
        <row r="50">
          <cell r="A50" t="str">
            <v>duben</v>
          </cell>
          <cell r="B50">
            <v>7380366</v>
          </cell>
          <cell r="C50">
            <v>1997085</v>
          </cell>
          <cell r="D50">
            <v>425889</v>
          </cell>
          <cell r="E50">
            <v>9803340</v>
          </cell>
        </row>
        <row r="51">
          <cell r="A51" t="str">
            <v>květen</v>
          </cell>
          <cell r="B51">
            <v>6868471</v>
          </cell>
          <cell r="C51">
            <v>1708661</v>
          </cell>
          <cell r="D51">
            <v>342603</v>
          </cell>
          <cell r="E51">
            <v>8919735</v>
          </cell>
        </row>
        <row r="52">
          <cell r="A52" t="str">
            <v>červen</v>
          </cell>
          <cell r="B52">
            <v>8361174</v>
          </cell>
          <cell r="C52">
            <v>1690060</v>
          </cell>
          <cell r="D52">
            <v>327009</v>
          </cell>
          <cell r="E52">
            <v>10378243</v>
          </cell>
        </row>
        <row r="53">
          <cell r="A53" t="str">
            <v>červenec</v>
          </cell>
          <cell r="B53">
            <v>5962066</v>
          </cell>
          <cell r="C53">
            <v>1484096</v>
          </cell>
          <cell r="D53">
            <v>283494</v>
          </cell>
          <cell r="E53">
            <v>7729656</v>
          </cell>
        </row>
        <row r="54">
          <cell r="A54" t="str">
            <v>srpen</v>
          </cell>
          <cell r="B54">
            <v>5652227</v>
          </cell>
          <cell r="C54">
            <v>1544547</v>
          </cell>
          <cell r="D54">
            <v>283757</v>
          </cell>
          <cell r="E54">
            <v>7480531</v>
          </cell>
        </row>
        <row r="55">
          <cell r="A55" t="str">
            <v>září</v>
          </cell>
          <cell r="B55">
            <v>5613727</v>
          </cell>
          <cell r="C55">
            <v>1549303</v>
          </cell>
          <cell r="D55">
            <v>281950</v>
          </cell>
          <cell r="E55">
            <v>7444980</v>
          </cell>
        </row>
        <row r="56">
          <cell r="A56" t="str">
            <v>říjen</v>
          </cell>
          <cell r="B56">
            <v>6038434</v>
          </cell>
          <cell r="C56">
            <v>1619413</v>
          </cell>
          <cell r="D56">
            <v>276341</v>
          </cell>
          <cell r="E56">
            <v>7934188</v>
          </cell>
        </row>
        <row r="57">
          <cell r="A57" t="str">
            <v>listopad</v>
          </cell>
          <cell r="B57">
            <v>7116848</v>
          </cell>
          <cell r="C57">
            <v>1914065</v>
          </cell>
          <cell r="D57">
            <v>320840</v>
          </cell>
          <cell r="E57">
            <v>9351753</v>
          </cell>
        </row>
        <row r="58">
          <cell r="A58" t="str">
            <v>prosinec</v>
          </cell>
          <cell r="B58">
            <v>6817214</v>
          </cell>
          <cell r="C58">
            <v>1900208</v>
          </cell>
          <cell r="D58">
            <v>333253</v>
          </cell>
          <cell r="E58">
            <v>9050675</v>
          </cell>
        </row>
        <row r="59">
          <cell r="A59">
            <v>2001</v>
          </cell>
        </row>
        <row r="60">
          <cell r="A60" t="str">
            <v>leden</v>
          </cell>
          <cell r="B60">
            <v>7814388</v>
          </cell>
          <cell r="C60">
            <v>1882745</v>
          </cell>
          <cell r="D60">
            <v>358780</v>
          </cell>
          <cell r="E60">
            <v>10055913</v>
          </cell>
        </row>
        <row r="61">
          <cell r="A61" t="str">
            <v>únor</v>
          </cell>
          <cell r="B61">
            <v>7854212</v>
          </cell>
          <cell r="C61">
            <v>2456008</v>
          </cell>
          <cell r="D61">
            <v>457377</v>
          </cell>
          <cell r="E61">
            <v>10767597</v>
          </cell>
        </row>
        <row r="62">
          <cell r="A62" t="str">
            <v>březen</v>
          </cell>
          <cell r="B62">
            <v>8579751</v>
          </cell>
          <cell r="C62">
            <v>2403143</v>
          </cell>
          <cell r="D62">
            <v>445509</v>
          </cell>
          <cell r="E62">
            <v>11428403</v>
          </cell>
        </row>
        <row r="63">
          <cell r="A63" t="str">
            <v>duben</v>
          </cell>
          <cell r="B63">
            <v>8323151</v>
          </cell>
          <cell r="C63">
            <v>2262406</v>
          </cell>
          <cell r="D63">
            <v>438851</v>
          </cell>
          <cell r="E63">
            <v>11024408</v>
          </cell>
        </row>
        <row r="64">
          <cell r="A64" t="str">
            <v>květen</v>
          </cell>
          <cell r="B64">
            <v>8129342</v>
          </cell>
          <cell r="C64">
            <v>1889511</v>
          </cell>
          <cell r="D64">
            <v>354026</v>
          </cell>
          <cell r="E64">
            <v>10372879</v>
          </cell>
        </row>
        <row r="65">
          <cell r="A65" t="str">
            <v>červen</v>
          </cell>
          <cell r="B65">
            <v>6388154</v>
          </cell>
          <cell r="C65">
            <v>1812261</v>
          </cell>
          <cell r="D65">
            <v>332827</v>
          </cell>
          <cell r="E65">
            <v>8533242</v>
          </cell>
        </row>
        <row r="66">
          <cell r="A66" t="str">
            <v>červenec</v>
          </cell>
          <cell r="B66">
            <v>6096436</v>
          </cell>
          <cell r="C66">
            <v>1590661</v>
          </cell>
          <cell r="D66">
            <v>279913</v>
          </cell>
          <cell r="E66">
            <v>7967010</v>
          </cell>
        </row>
        <row r="67">
          <cell r="A67" t="str">
            <v>srpen</v>
          </cell>
          <cell r="B67">
            <v>5510287</v>
          </cell>
          <cell r="C67">
            <v>1548674</v>
          </cell>
          <cell r="D67">
            <v>275610</v>
          </cell>
          <cell r="E67">
            <v>7334571</v>
          </cell>
        </row>
        <row r="68">
          <cell r="A68" t="str">
            <v>září</v>
          </cell>
          <cell r="B68">
            <v>6759304</v>
          </cell>
          <cell r="C68">
            <v>1561431</v>
          </cell>
          <cell r="D68">
            <v>273038</v>
          </cell>
          <cell r="E68">
            <v>8593773</v>
          </cell>
        </row>
        <row r="69">
          <cell r="A69" t="str">
            <v>říjen</v>
          </cell>
          <cell r="B69">
            <v>6217401</v>
          </cell>
          <cell r="C69">
            <v>1644230</v>
          </cell>
          <cell r="D69">
            <v>270903</v>
          </cell>
          <cell r="E69">
            <v>8132534</v>
          </cell>
        </row>
        <row r="70">
          <cell r="A70" t="str">
            <v>listopad</v>
          </cell>
          <cell r="B70">
            <v>7252487</v>
          </cell>
          <cell r="C70">
            <v>1992128</v>
          </cell>
          <cell r="D70">
            <v>325229</v>
          </cell>
          <cell r="E70">
            <v>9569844</v>
          </cell>
        </row>
        <row r="71">
          <cell r="A71" t="str">
            <v>prosinec</v>
          </cell>
          <cell r="B71">
            <v>7031260</v>
          </cell>
          <cell r="C71">
            <v>2040278</v>
          </cell>
          <cell r="D71">
            <v>335327</v>
          </cell>
          <cell r="E71">
            <v>9406865</v>
          </cell>
        </row>
        <row r="72">
          <cell r="A72">
            <v>2002</v>
          </cell>
        </row>
        <row r="73">
          <cell r="A73" t="str">
            <v>leden</v>
          </cell>
          <cell r="B73">
            <v>8908483</v>
          </cell>
          <cell r="C73">
            <v>2001440</v>
          </cell>
          <cell r="D73">
            <v>363872</v>
          </cell>
          <cell r="E73">
            <v>11273795</v>
          </cell>
        </row>
        <row r="74">
          <cell r="A74" t="str">
            <v>únor</v>
          </cell>
          <cell r="B74">
            <v>8146588</v>
          </cell>
          <cell r="C74">
            <v>2384306</v>
          </cell>
          <cell r="D74">
            <v>440732</v>
          </cell>
          <cell r="E74">
            <v>10971626</v>
          </cell>
        </row>
        <row r="75">
          <cell r="A75" t="str">
            <v>březen</v>
          </cell>
          <cell r="B75">
            <v>8017745</v>
          </cell>
          <cell r="C75">
            <v>2112542</v>
          </cell>
          <cell r="D75">
            <v>402185</v>
          </cell>
          <cell r="E75">
            <v>10532472</v>
          </cell>
        </row>
        <row r="76">
          <cell r="A76" t="str">
            <v>duben</v>
          </cell>
          <cell r="B76">
            <v>7776812</v>
          </cell>
          <cell r="C76">
            <v>2014631</v>
          </cell>
          <cell r="D76">
            <v>385021</v>
          </cell>
          <cell r="E76">
            <v>10176464</v>
          </cell>
        </row>
        <row r="77">
          <cell r="A77" t="str">
            <v>květen</v>
          </cell>
          <cell r="B77">
            <v>7471860</v>
          </cell>
          <cell r="C77">
            <v>1975755</v>
          </cell>
          <cell r="D77">
            <v>349776</v>
          </cell>
          <cell r="E77">
            <v>9797391</v>
          </cell>
        </row>
        <row r="78">
          <cell r="A78" t="str">
            <v>červen</v>
          </cell>
          <cell r="B78">
            <v>6467064</v>
          </cell>
          <cell r="C78">
            <v>1829823</v>
          </cell>
          <cell r="D78">
            <v>327615</v>
          </cell>
          <cell r="E78">
            <v>8624502</v>
          </cell>
        </row>
        <row r="79">
          <cell r="A79" t="str">
            <v>červenec</v>
          </cell>
          <cell r="B79">
            <v>6338799</v>
          </cell>
          <cell r="C79">
            <v>1643684</v>
          </cell>
          <cell r="D79">
            <v>283282</v>
          </cell>
          <cell r="E79">
            <v>8265765</v>
          </cell>
        </row>
        <row r="80">
          <cell r="A80" t="str">
            <v>srpen</v>
          </cell>
          <cell r="B80">
            <v>6344583</v>
          </cell>
          <cell r="C80">
            <v>1620669</v>
          </cell>
          <cell r="D80">
            <v>278735</v>
          </cell>
          <cell r="E80">
            <v>8243987</v>
          </cell>
        </row>
        <row r="81">
          <cell r="A81" t="str">
            <v>září</v>
          </cell>
          <cell r="B81">
            <v>5862025</v>
          </cell>
          <cell r="C81">
            <v>1645366</v>
          </cell>
          <cell r="D81">
            <v>276942</v>
          </cell>
          <cell r="E81">
            <v>7784333</v>
          </cell>
        </row>
        <row r="82">
          <cell r="A82" t="str">
            <v>říjen</v>
          </cell>
          <cell r="B82">
            <v>7023716</v>
          </cell>
          <cell r="C82">
            <v>1797686</v>
          </cell>
          <cell r="D82">
            <v>289055</v>
          </cell>
          <cell r="E82">
            <v>9110457</v>
          </cell>
        </row>
        <row r="83">
          <cell r="A83" t="str">
            <v>listopad</v>
          </cell>
          <cell r="B83">
            <v>7568207</v>
          </cell>
          <cell r="C83">
            <v>2076672</v>
          </cell>
          <cell r="D83">
            <v>330393</v>
          </cell>
          <cell r="E83">
            <v>9975272</v>
          </cell>
        </row>
        <row r="84">
          <cell r="A84" t="str">
            <v>prosinec</v>
          </cell>
          <cell r="B84">
            <v>6860116</v>
          </cell>
          <cell r="C84">
            <v>2006757</v>
          </cell>
          <cell r="D84">
            <v>335719</v>
          </cell>
          <cell r="E84">
            <v>9202592</v>
          </cell>
        </row>
        <row r="85">
          <cell r="A85">
            <v>2003</v>
          </cell>
        </row>
        <row r="86">
          <cell r="A86" t="str">
            <v>leden</v>
          </cell>
          <cell r="B86">
            <v>8006197</v>
          </cell>
          <cell r="C86">
            <v>2024613</v>
          </cell>
          <cell r="D86">
            <v>368759</v>
          </cell>
          <cell r="E86">
            <v>10399569</v>
          </cell>
        </row>
        <row r="87">
          <cell r="A87" t="str">
            <v>únor</v>
          </cell>
          <cell r="B87">
            <v>7752019</v>
          </cell>
          <cell r="C87">
            <v>2480876</v>
          </cell>
          <cell r="D87">
            <v>440375</v>
          </cell>
          <cell r="E87">
            <v>10673270</v>
          </cell>
        </row>
        <row r="88">
          <cell r="A88" t="str">
            <v>březen</v>
          </cell>
          <cell r="B88">
            <v>8696443</v>
          </cell>
          <cell r="C88">
            <v>2617048</v>
          </cell>
          <cell r="D88">
            <v>439039</v>
          </cell>
          <cell r="E88">
            <v>11752530</v>
          </cell>
        </row>
        <row r="89">
          <cell r="A89" t="str">
            <v>duben</v>
          </cell>
          <cell r="B89">
            <v>9246612</v>
          </cell>
          <cell r="C89">
            <v>2662222</v>
          </cell>
          <cell r="D89">
            <v>475757</v>
          </cell>
          <cell r="E89">
            <v>12384591</v>
          </cell>
        </row>
        <row r="90">
          <cell r="A90" t="str">
            <v>květen</v>
          </cell>
          <cell r="B90">
            <v>7128651</v>
          </cell>
          <cell r="C90">
            <v>1945776</v>
          </cell>
          <cell r="D90">
            <v>348886</v>
          </cell>
          <cell r="E90">
            <v>9423313</v>
          </cell>
        </row>
        <row r="91">
          <cell r="A91" t="str">
            <v>červen</v>
          </cell>
          <cell r="B91">
            <v>6169988</v>
          </cell>
          <cell r="C91">
            <v>1841577</v>
          </cell>
          <cell r="D91">
            <v>329853</v>
          </cell>
          <cell r="E91">
            <v>8341418</v>
          </cell>
        </row>
        <row r="92">
          <cell r="A92" t="str">
            <v>červenec</v>
          </cell>
          <cell r="B92">
            <v>5972800</v>
          </cell>
          <cell r="C92">
            <v>1681176</v>
          </cell>
          <cell r="D92">
            <v>290310</v>
          </cell>
          <cell r="E92">
            <v>7944286</v>
          </cell>
        </row>
        <row r="93">
          <cell r="A93" t="str">
            <v>srpen</v>
          </cell>
          <cell r="B93">
            <v>5755573</v>
          </cell>
          <cell r="C93">
            <v>1617843</v>
          </cell>
          <cell r="D93">
            <v>270742</v>
          </cell>
          <cell r="E93">
            <v>7644158</v>
          </cell>
        </row>
        <row r="94">
          <cell r="A94" t="str">
            <v>září</v>
          </cell>
          <cell r="B94">
            <v>5618003</v>
          </cell>
          <cell r="C94">
            <v>1654538</v>
          </cell>
          <cell r="D94">
            <v>280327</v>
          </cell>
          <cell r="E94">
            <v>7552868</v>
          </cell>
        </row>
        <row r="95">
          <cell r="A95" t="str">
            <v>říjen</v>
          </cell>
          <cell r="B95">
            <v>6108997</v>
          </cell>
          <cell r="C95">
            <v>1768280</v>
          </cell>
          <cell r="D95">
            <v>280327</v>
          </cell>
          <cell r="E95">
            <v>8157604</v>
          </cell>
        </row>
        <row r="96">
          <cell r="A96" t="str">
            <v>listopad</v>
          </cell>
          <cell r="B96">
            <v>7132211</v>
          </cell>
          <cell r="C96">
            <v>2056767</v>
          </cell>
          <cell r="D96">
            <v>318016</v>
          </cell>
          <cell r="E96">
            <v>9506994</v>
          </cell>
        </row>
        <row r="97">
          <cell r="A97" t="str">
            <v>prosinec</v>
          </cell>
          <cell r="B97">
            <v>6602507</v>
          </cell>
          <cell r="C97">
            <v>2014986</v>
          </cell>
          <cell r="D97">
            <v>328331</v>
          </cell>
          <cell r="E97">
            <v>8945824</v>
          </cell>
        </row>
        <row r="98">
          <cell r="A98">
            <v>2004</v>
          </cell>
        </row>
        <row r="99">
          <cell r="A99" t="str">
            <v>leden</v>
          </cell>
          <cell r="B99">
            <v>7236985</v>
          </cell>
          <cell r="C99">
            <v>2014136</v>
          </cell>
          <cell r="D99">
            <v>363377</v>
          </cell>
          <cell r="E99">
            <v>9614498</v>
          </cell>
        </row>
        <row r="100">
          <cell r="A100" t="str">
            <v>únor</v>
          </cell>
          <cell r="B100">
            <v>6854516</v>
          </cell>
          <cell r="C100">
            <v>2252945</v>
          </cell>
          <cell r="D100">
            <v>404624</v>
          </cell>
          <cell r="E100">
            <v>9512085</v>
          </cell>
        </row>
        <row r="101">
          <cell r="A101" t="str">
            <v>březen</v>
          </cell>
          <cell r="B101">
            <v>6894918</v>
          </cell>
          <cell r="C101">
            <v>2161063</v>
          </cell>
          <cell r="D101">
            <v>405845</v>
          </cell>
          <cell r="E101">
            <v>9461826</v>
          </cell>
        </row>
        <row r="102">
          <cell r="A102" t="str">
            <v>duben</v>
          </cell>
          <cell r="B102">
            <v>6670559</v>
          </cell>
          <cell r="C102">
            <v>2040959</v>
          </cell>
          <cell r="D102">
            <v>406036</v>
          </cell>
          <cell r="E102">
            <v>9117554</v>
          </cell>
        </row>
        <row r="103">
          <cell r="A103" t="str">
            <v>květen</v>
          </cell>
          <cell r="B103">
            <v>5784019</v>
          </cell>
          <cell r="C103">
            <v>1742812</v>
          </cell>
          <cell r="D103">
            <v>330705</v>
          </cell>
          <cell r="E103">
            <v>7857536</v>
          </cell>
        </row>
        <row r="104">
          <cell r="A104" t="str">
            <v>červen</v>
          </cell>
          <cell r="B104">
            <v>5848448</v>
          </cell>
          <cell r="C104">
            <v>1731506</v>
          </cell>
          <cell r="D104">
            <v>314855</v>
          </cell>
          <cell r="E104">
            <v>7894809</v>
          </cell>
        </row>
        <row r="105">
          <cell r="A105" t="str">
            <v>červenec</v>
          </cell>
          <cell r="B105">
            <v>5447382</v>
          </cell>
          <cell r="C105">
            <v>1539435</v>
          </cell>
          <cell r="D105">
            <v>277004</v>
          </cell>
          <cell r="E105">
            <v>7263821</v>
          </cell>
        </row>
        <row r="106">
          <cell r="A106" t="str">
            <v>srpen</v>
          </cell>
          <cell r="B106">
            <v>5541569</v>
          </cell>
          <cell r="C106">
            <v>1479056</v>
          </cell>
          <cell r="D106">
            <v>263671</v>
          </cell>
          <cell r="E106">
            <v>7284296</v>
          </cell>
        </row>
        <row r="107">
          <cell r="A107" t="str">
            <v>září</v>
          </cell>
          <cell r="B107">
            <v>4908294</v>
          </cell>
          <cell r="C107">
            <v>1500430</v>
          </cell>
          <cell r="D107">
            <v>260695</v>
          </cell>
          <cell r="E107">
            <v>6669419</v>
          </cell>
        </row>
        <row r="108">
          <cell r="A108" t="str">
            <v>říjen</v>
          </cell>
          <cell r="B108">
            <v>5139620</v>
          </cell>
          <cell r="C108">
            <v>1528563</v>
          </cell>
          <cell r="D108">
            <v>249730</v>
          </cell>
          <cell r="E108">
            <v>6917913</v>
          </cell>
        </row>
        <row r="109">
          <cell r="A109" t="str">
            <v>listopad</v>
          </cell>
          <cell r="B109">
            <v>0</v>
          </cell>
          <cell r="C109">
            <v>0</v>
          </cell>
          <cell r="D109">
            <v>275371</v>
          </cell>
          <cell r="E109">
            <v>0</v>
          </cell>
        </row>
        <row r="110">
          <cell r="A110" t="str">
            <v>prosinec</v>
          </cell>
          <cell r="B110">
            <v>0</v>
          </cell>
          <cell r="C110">
            <v>0</v>
          </cell>
          <cell r="D110">
            <v>299426</v>
          </cell>
          <cell r="E110">
            <v>0</v>
          </cell>
        </row>
        <row r="111">
          <cell r="A111">
            <v>2005</v>
          </cell>
        </row>
        <row r="112">
          <cell r="A112" t="str">
            <v>Zdroj: Účetní zprávy ČSSZ</v>
          </cell>
          <cell r="B112">
            <v>6424929</v>
          </cell>
          <cell r="C112">
            <v>1886373</v>
          </cell>
          <cell r="D112">
            <v>332764</v>
          </cell>
          <cell r="E112">
            <v>8644066</v>
          </cell>
        </row>
        <row r="113">
          <cell r="A113" t="str">
            <v>únor</v>
          </cell>
          <cell r="B113">
            <v>6492756</v>
          </cell>
          <cell r="C113">
            <v>2128281</v>
          </cell>
          <cell r="D113">
            <v>362493</v>
          </cell>
          <cell r="E113">
            <v>8983530</v>
          </cell>
        </row>
        <row r="114">
          <cell r="A114" t="str">
            <v>březen</v>
          </cell>
          <cell r="B114">
            <v>7985909</v>
          </cell>
          <cell r="C114">
            <v>2377641</v>
          </cell>
          <cell r="D114">
            <v>387703</v>
          </cell>
          <cell r="E114">
            <v>10751253</v>
          </cell>
        </row>
        <row r="115">
          <cell r="A115" t="str">
            <v>duben</v>
          </cell>
          <cell r="B115">
            <v>9012651</v>
          </cell>
          <cell r="C115">
            <v>2621415</v>
          </cell>
          <cell r="D115">
            <v>441571</v>
          </cell>
          <cell r="E115">
            <v>12075637</v>
          </cell>
        </row>
        <row r="116">
          <cell r="A116" t="str">
            <v>květen</v>
          </cell>
          <cell r="B116">
            <v>6746031</v>
          </cell>
          <cell r="C116">
            <v>1840134</v>
          </cell>
          <cell r="D116">
            <v>331851</v>
          </cell>
          <cell r="E116">
            <v>8918016</v>
          </cell>
        </row>
        <row r="117">
          <cell r="A117" t="str">
            <v>červen</v>
          </cell>
          <cell r="B117">
            <v>0</v>
          </cell>
          <cell r="C117">
            <v>0</v>
          </cell>
          <cell r="E117">
            <v>0</v>
          </cell>
        </row>
        <row r="118">
          <cell r="A118" t="str">
            <v>červenec</v>
          </cell>
          <cell r="B118">
            <v>0</v>
          </cell>
          <cell r="C118">
            <v>0</v>
          </cell>
          <cell r="E118">
            <v>0</v>
          </cell>
        </row>
        <row r="119">
          <cell r="A119" t="str">
            <v>srpen</v>
          </cell>
          <cell r="B119">
            <v>0</v>
          </cell>
          <cell r="C119">
            <v>0</v>
          </cell>
          <cell r="E119">
            <v>0</v>
          </cell>
        </row>
        <row r="120">
          <cell r="A120" t="str">
            <v>září</v>
          </cell>
          <cell r="B120">
            <v>0</v>
          </cell>
          <cell r="C120">
            <v>0</v>
          </cell>
          <cell r="E120">
            <v>0</v>
          </cell>
        </row>
        <row r="121">
          <cell r="A121" t="str">
            <v>říjen</v>
          </cell>
          <cell r="B121">
            <v>0</v>
          </cell>
          <cell r="C121">
            <v>0</v>
          </cell>
          <cell r="E121">
            <v>0</v>
          </cell>
        </row>
        <row r="122">
          <cell r="A122" t="str">
            <v>listopad</v>
          </cell>
          <cell r="B122">
            <v>0</v>
          </cell>
          <cell r="C122">
            <v>0</v>
          </cell>
          <cell r="E122">
            <v>0</v>
          </cell>
        </row>
        <row r="123">
          <cell r="A123" t="str">
            <v>prosinec</v>
          </cell>
          <cell r="B123">
            <v>0</v>
          </cell>
          <cell r="C123">
            <v>0</v>
          </cell>
          <cell r="E123">
            <v>0</v>
          </cell>
        </row>
        <row r="125">
          <cell r="A125" t="str">
            <v>Zdroj: Účetní zprávy ČSSZ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"/>
      <sheetName val="vstup_Vydelky"/>
      <sheetName val="VYDELKY"/>
      <sheetName val="doby"/>
      <sheetName val="varianty"/>
      <sheetName val="konst"/>
      <sheetName val="sev"/>
      <sheetName val="VYPOCET3"/>
    </sheetNames>
    <definedNames>
      <definedName name="RED" refersTo="='konst'!$E$4:$I$19"/>
    </definedNames>
    <sheetDataSet>
      <sheetData sheetId="0">
        <row r="4">
          <cell r="E4" t="str">
            <v>Úhrn vyloučených dob</v>
          </cell>
          <cell r="F4">
            <v>377</v>
          </cell>
        </row>
        <row r="5">
          <cell r="E5" t="str">
            <v>Osobní vyměřovací základ</v>
          </cell>
          <cell r="F5">
            <v>29761</v>
          </cell>
        </row>
        <row r="6">
          <cell r="E6" t="str">
            <v>Výpočtový základ</v>
          </cell>
          <cell r="F6">
            <v>9847</v>
          </cell>
        </row>
        <row r="7">
          <cell r="E7" t="str">
            <v>Započtená doba pojištění</v>
          </cell>
          <cell r="F7" t="str">
            <v/>
          </cell>
        </row>
        <row r="8">
          <cell r="E8" t="str">
            <v xml:space="preserve">   do vzniku nároku    roků</v>
          </cell>
          <cell r="F8">
            <v>39</v>
          </cell>
          <cell r="G8">
            <v>14235</v>
          </cell>
        </row>
        <row r="9">
          <cell r="E9" t="str">
            <v xml:space="preserve">                                 a dnů</v>
          </cell>
          <cell r="F9">
            <v>0</v>
          </cell>
        </row>
        <row r="10">
          <cell r="E10" t="str">
            <v xml:space="preserve">   za přesluhování dnů</v>
          </cell>
          <cell r="F10">
            <v>180</v>
          </cell>
        </row>
        <row r="11">
          <cell r="E11" t="str">
            <v>- - - - -</v>
          </cell>
          <cell r="F11">
            <v>0</v>
          </cell>
        </row>
        <row r="12">
          <cell r="E12" t="str">
            <v>Procentní výměra důchodu :</v>
          </cell>
        </row>
        <row r="13">
          <cell r="E13" t="str">
            <v xml:space="preserve">     za dobu pojištění do vzniku nároku</v>
          </cell>
          <cell r="F13">
            <v>0.58499999999999996</v>
          </cell>
        </row>
        <row r="14">
          <cell r="E14" t="str">
            <v xml:space="preserve">     tj. Kč</v>
          </cell>
          <cell r="F14">
            <v>5761</v>
          </cell>
        </row>
        <row r="15">
          <cell r="E15" t="str">
            <v xml:space="preserve">     za dobu přesluhování</v>
          </cell>
          <cell r="F15">
            <v>0.02</v>
          </cell>
        </row>
        <row r="16">
          <cell r="E16" t="str">
            <v xml:space="preserve">     tj. Kč</v>
          </cell>
          <cell r="F16">
            <v>197</v>
          </cell>
        </row>
        <row r="17">
          <cell r="E17" t="str">
            <v xml:space="preserve">     za dobu předčasného odchodu do důchodu</v>
          </cell>
          <cell r="F17">
            <v>0</v>
          </cell>
        </row>
        <row r="18">
          <cell r="E18" t="str">
            <v xml:space="preserve">     tj. Kč</v>
          </cell>
          <cell r="F18">
            <v>0</v>
          </cell>
        </row>
        <row r="19">
          <cell r="E19" t="str">
            <v>Procentní výměra  celkem</v>
          </cell>
          <cell r="F19">
            <v>5958</v>
          </cell>
          <cell r="G19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ka_IZN_M"/>
      <sheetName val="ka_IZN_R"/>
      <sheetName val="ka_VVZ"/>
      <sheetName val="ka_KN"/>
      <sheetName val="ka_DS_M"/>
      <sheetName val="ka_DS_R"/>
      <sheetName val="ka_DS_ZV"/>
    </sheetNames>
    <sheetDataSet>
      <sheetData sheetId="0" refreshError="1"/>
      <sheetData sheetId="1" refreshError="1"/>
      <sheetData sheetId="2" refreshError="1"/>
      <sheetData sheetId="3">
        <row r="5">
          <cell r="A5">
            <v>1947</v>
          </cell>
          <cell r="B5">
            <v>780</v>
          </cell>
          <cell r="D5">
            <v>780</v>
          </cell>
          <cell r="F5">
            <v>101</v>
          </cell>
          <cell r="G5">
            <v>1</v>
          </cell>
        </row>
        <row r="6">
          <cell r="A6">
            <v>1948</v>
          </cell>
          <cell r="B6">
            <v>834</v>
          </cell>
          <cell r="D6">
            <v>834</v>
          </cell>
          <cell r="F6">
            <v>110</v>
          </cell>
          <cell r="G6">
            <v>2</v>
          </cell>
        </row>
        <row r="7">
          <cell r="A7">
            <v>1949</v>
          </cell>
          <cell r="B7">
            <v>888</v>
          </cell>
          <cell r="D7">
            <v>888</v>
          </cell>
          <cell r="F7">
            <v>120</v>
          </cell>
          <cell r="G7">
            <v>3</v>
          </cell>
        </row>
        <row r="8">
          <cell r="A8">
            <v>1950</v>
          </cell>
          <cell r="B8">
            <v>968</v>
          </cell>
          <cell r="D8">
            <v>968</v>
          </cell>
          <cell r="F8">
            <v>134</v>
          </cell>
          <cell r="G8">
            <v>4</v>
          </cell>
        </row>
        <row r="9">
          <cell r="A9">
            <v>1951</v>
          </cell>
          <cell r="B9">
            <v>1027</v>
          </cell>
          <cell r="D9">
            <v>1027</v>
          </cell>
          <cell r="F9">
            <v>144</v>
          </cell>
          <cell r="G9">
            <v>5</v>
          </cell>
        </row>
        <row r="10">
          <cell r="A10">
            <v>1952</v>
          </cell>
          <cell r="B10">
            <v>1068</v>
          </cell>
          <cell r="D10">
            <v>1068</v>
          </cell>
          <cell r="F10">
            <v>152</v>
          </cell>
          <cell r="G10">
            <v>6</v>
          </cell>
        </row>
        <row r="11">
          <cell r="A11">
            <v>1953</v>
          </cell>
          <cell r="B11">
            <v>1097</v>
          </cell>
          <cell r="D11">
            <v>1097</v>
          </cell>
          <cell r="F11">
            <v>155</v>
          </cell>
          <cell r="G11">
            <v>7</v>
          </cell>
        </row>
        <row r="12">
          <cell r="A12">
            <v>1954</v>
          </cell>
          <cell r="B12">
            <v>1162</v>
          </cell>
          <cell r="D12">
            <v>1162</v>
          </cell>
          <cell r="F12">
            <v>170</v>
          </cell>
          <cell r="G12">
            <v>8</v>
          </cell>
        </row>
        <row r="13">
          <cell r="A13">
            <v>1955</v>
          </cell>
          <cell r="B13">
            <v>1192</v>
          </cell>
          <cell r="D13">
            <v>1192</v>
          </cell>
          <cell r="F13">
            <v>174</v>
          </cell>
          <cell r="G13">
            <v>9</v>
          </cell>
        </row>
        <row r="14">
          <cell r="A14">
            <v>1956</v>
          </cell>
          <cell r="B14">
            <v>1222</v>
          </cell>
          <cell r="D14">
            <v>1222</v>
          </cell>
          <cell r="F14">
            <v>181</v>
          </cell>
          <cell r="G14">
            <v>10</v>
          </cell>
        </row>
        <row r="15">
          <cell r="A15">
            <v>1957</v>
          </cell>
          <cell r="B15">
            <v>1237</v>
          </cell>
          <cell r="D15">
            <v>1237</v>
          </cell>
          <cell r="F15">
            <v>181</v>
          </cell>
          <cell r="G15">
            <v>11</v>
          </cell>
        </row>
        <row r="16">
          <cell r="A16">
            <v>1958</v>
          </cell>
          <cell r="B16">
            <v>1255</v>
          </cell>
          <cell r="D16">
            <v>1255</v>
          </cell>
          <cell r="F16">
            <v>185</v>
          </cell>
          <cell r="G16">
            <v>12</v>
          </cell>
        </row>
        <row r="17">
          <cell r="A17">
            <v>1959</v>
          </cell>
          <cell r="B17">
            <v>1276</v>
          </cell>
          <cell r="D17">
            <v>1276</v>
          </cell>
          <cell r="F17">
            <v>189</v>
          </cell>
          <cell r="G17">
            <v>13</v>
          </cell>
        </row>
        <row r="18">
          <cell r="A18">
            <v>1960</v>
          </cell>
          <cell r="B18">
            <v>1303</v>
          </cell>
          <cell r="D18">
            <v>1303</v>
          </cell>
          <cell r="F18">
            <v>197</v>
          </cell>
          <cell r="G18">
            <v>14</v>
          </cell>
        </row>
        <row r="19">
          <cell r="A19">
            <v>1961</v>
          </cell>
          <cell r="B19">
            <v>1344</v>
          </cell>
          <cell r="D19">
            <v>1344</v>
          </cell>
          <cell r="F19">
            <v>205</v>
          </cell>
          <cell r="G19">
            <v>15</v>
          </cell>
        </row>
        <row r="20">
          <cell r="A20">
            <v>1962</v>
          </cell>
          <cell r="B20">
            <v>1356</v>
          </cell>
          <cell r="D20">
            <v>1356</v>
          </cell>
          <cell r="F20">
            <v>205</v>
          </cell>
          <cell r="G20">
            <v>16</v>
          </cell>
        </row>
        <row r="21">
          <cell r="A21">
            <v>1963</v>
          </cell>
          <cell r="B21">
            <v>1360</v>
          </cell>
          <cell r="D21">
            <v>1360</v>
          </cell>
          <cell r="F21">
            <v>205</v>
          </cell>
          <cell r="G21">
            <v>17</v>
          </cell>
        </row>
        <row r="22">
          <cell r="A22">
            <v>1964</v>
          </cell>
          <cell r="B22">
            <v>1411</v>
          </cell>
          <cell r="D22">
            <v>1411</v>
          </cell>
          <cell r="F22">
            <v>217</v>
          </cell>
          <cell r="G22">
            <v>18</v>
          </cell>
        </row>
        <row r="23">
          <cell r="A23">
            <v>1965</v>
          </cell>
          <cell r="B23">
            <v>1453</v>
          </cell>
          <cell r="D23">
            <v>1453</v>
          </cell>
          <cell r="F23">
            <v>225</v>
          </cell>
          <cell r="G23">
            <v>19</v>
          </cell>
        </row>
        <row r="24">
          <cell r="A24">
            <v>1966</v>
          </cell>
          <cell r="B24">
            <v>1494</v>
          </cell>
          <cell r="D24">
            <v>1494</v>
          </cell>
          <cell r="F24">
            <v>234</v>
          </cell>
          <cell r="G24">
            <v>20</v>
          </cell>
        </row>
        <row r="25">
          <cell r="A25">
            <v>1967</v>
          </cell>
          <cell r="B25">
            <v>1582</v>
          </cell>
          <cell r="D25">
            <v>1582</v>
          </cell>
          <cell r="F25">
            <v>255</v>
          </cell>
          <cell r="G25">
            <v>21</v>
          </cell>
        </row>
        <row r="26">
          <cell r="A26">
            <v>1968</v>
          </cell>
          <cell r="B26">
            <v>1717</v>
          </cell>
          <cell r="D26">
            <v>1717</v>
          </cell>
          <cell r="F26">
            <v>282</v>
          </cell>
          <cell r="G26">
            <v>22</v>
          </cell>
        </row>
        <row r="27">
          <cell r="A27">
            <v>1969</v>
          </cell>
          <cell r="B27">
            <v>1852</v>
          </cell>
          <cell r="D27">
            <v>1852</v>
          </cell>
          <cell r="F27">
            <v>314</v>
          </cell>
          <cell r="G27">
            <v>23</v>
          </cell>
        </row>
        <row r="28">
          <cell r="A28">
            <v>1970</v>
          </cell>
          <cell r="B28">
            <v>1915</v>
          </cell>
          <cell r="D28">
            <v>1915</v>
          </cell>
          <cell r="F28">
            <v>328</v>
          </cell>
          <cell r="G28">
            <v>24</v>
          </cell>
        </row>
        <row r="29">
          <cell r="A29">
            <v>1971</v>
          </cell>
          <cell r="B29">
            <v>1997</v>
          </cell>
          <cell r="D29">
            <v>1997</v>
          </cell>
          <cell r="F29">
            <v>347</v>
          </cell>
          <cell r="G29">
            <v>25</v>
          </cell>
        </row>
        <row r="30">
          <cell r="A30">
            <v>1972</v>
          </cell>
          <cell r="B30">
            <v>2090</v>
          </cell>
          <cell r="D30">
            <v>2090</v>
          </cell>
          <cell r="F30">
            <v>372</v>
          </cell>
          <cell r="G30">
            <v>26</v>
          </cell>
        </row>
        <row r="31">
          <cell r="A31">
            <v>1973</v>
          </cell>
          <cell r="B31">
            <v>2164</v>
          </cell>
          <cell r="D31">
            <v>2164</v>
          </cell>
          <cell r="F31">
            <v>393</v>
          </cell>
          <cell r="G31">
            <v>27</v>
          </cell>
        </row>
        <row r="32">
          <cell r="A32">
            <v>1974</v>
          </cell>
          <cell r="B32">
            <v>2237</v>
          </cell>
          <cell r="D32">
            <v>2237</v>
          </cell>
          <cell r="F32">
            <v>408</v>
          </cell>
          <cell r="G32">
            <v>28</v>
          </cell>
        </row>
        <row r="33">
          <cell r="A33">
            <v>1975</v>
          </cell>
          <cell r="B33">
            <v>2313</v>
          </cell>
          <cell r="D33">
            <v>2313</v>
          </cell>
          <cell r="F33">
            <v>428</v>
          </cell>
          <cell r="G33">
            <v>29</v>
          </cell>
        </row>
        <row r="34">
          <cell r="A34">
            <v>1976</v>
          </cell>
          <cell r="B34">
            <v>2382</v>
          </cell>
          <cell r="D34">
            <v>2382</v>
          </cell>
          <cell r="F34">
            <v>448</v>
          </cell>
          <cell r="G34">
            <v>30</v>
          </cell>
        </row>
        <row r="35">
          <cell r="A35">
            <v>1977</v>
          </cell>
          <cell r="B35">
            <v>2462</v>
          </cell>
          <cell r="D35">
            <v>2462</v>
          </cell>
          <cell r="F35">
            <v>470</v>
          </cell>
          <cell r="G35">
            <v>31</v>
          </cell>
        </row>
        <row r="36">
          <cell r="A36">
            <v>1978</v>
          </cell>
          <cell r="B36">
            <v>2537</v>
          </cell>
          <cell r="D36">
            <v>2537</v>
          </cell>
          <cell r="F36">
            <v>487</v>
          </cell>
          <cell r="G36">
            <v>32</v>
          </cell>
        </row>
        <row r="37">
          <cell r="A37">
            <v>1979</v>
          </cell>
          <cell r="B37">
            <v>2597</v>
          </cell>
          <cell r="D37">
            <v>2597</v>
          </cell>
          <cell r="F37">
            <v>504</v>
          </cell>
          <cell r="G37">
            <v>33</v>
          </cell>
        </row>
        <row r="38">
          <cell r="A38">
            <v>1980</v>
          </cell>
          <cell r="B38">
            <v>2656</v>
          </cell>
          <cell r="D38">
            <v>2656</v>
          </cell>
          <cell r="F38">
            <v>521</v>
          </cell>
          <cell r="G38">
            <v>34</v>
          </cell>
        </row>
        <row r="39">
          <cell r="A39">
            <v>1981</v>
          </cell>
          <cell r="B39">
            <v>2699</v>
          </cell>
          <cell r="D39">
            <v>2699</v>
          </cell>
          <cell r="F39">
            <v>532</v>
          </cell>
          <cell r="G39">
            <v>35</v>
          </cell>
        </row>
        <row r="40">
          <cell r="A40">
            <v>1982</v>
          </cell>
          <cell r="B40">
            <v>2765</v>
          </cell>
          <cell r="D40">
            <v>2765</v>
          </cell>
          <cell r="F40">
            <v>554</v>
          </cell>
          <cell r="G40">
            <v>36</v>
          </cell>
        </row>
        <row r="41">
          <cell r="A41">
            <v>1983</v>
          </cell>
          <cell r="B41">
            <v>2822</v>
          </cell>
          <cell r="D41">
            <v>2822</v>
          </cell>
          <cell r="F41">
            <v>571</v>
          </cell>
          <cell r="G41">
            <v>37</v>
          </cell>
        </row>
        <row r="42">
          <cell r="A42">
            <v>1984</v>
          </cell>
          <cell r="B42">
            <v>2875</v>
          </cell>
          <cell r="D42">
            <v>2875</v>
          </cell>
          <cell r="F42">
            <v>582</v>
          </cell>
          <cell r="G42">
            <v>38</v>
          </cell>
        </row>
        <row r="43">
          <cell r="A43">
            <v>1985</v>
          </cell>
          <cell r="B43">
            <v>2920</v>
          </cell>
          <cell r="D43">
            <v>2920</v>
          </cell>
          <cell r="F43">
            <v>594</v>
          </cell>
          <cell r="G43">
            <v>39</v>
          </cell>
        </row>
        <row r="44">
          <cell r="A44">
            <v>1986</v>
          </cell>
          <cell r="B44">
            <v>2964</v>
          </cell>
          <cell r="D44">
            <v>2964</v>
          </cell>
          <cell r="F44">
            <v>610</v>
          </cell>
          <cell r="G44">
            <v>40</v>
          </cell>
        </row>
        <row r="45">
          <cell r="A45">
            <v>1987</v>
          </cell>
          <cell r="B45">
            <v>3026</v>
          </cell>
          <cell r="D45">
            <v>3026</v>
          </cell>
          <cell r="F45">
            <v>627</v>
          </cell>
          <cell r="G45">
            <v>41</v>
          </cell>
        </row>
        <row r="46">
          <cell r="A46">
            <v>1988</v>
          </cell>
          <cell r="B46">
            <v>3095</v>
          </cell>
          <cell r="D46">
            <v>3095</v>
          </cell>
          <cell r="F46">
            <v>644</v>
          </cell>
          <cell r="G46">
            <v>42</v>
          </cell>
        </row>
        <row r="47">
          <cell r="A47">
            <v>1989</v>
          </cell>
          <cell r="B47">
            <v>3170</v>
          </cell>
          <cell r="D47">
            <v>3170</v>
          </cell>
          <cell r="E47">
            <v>0</v>
          </cell>
          <cell r="F47">
            <v>666</v>
          </cell>
          <cell r="G47">
            <v>43</v>
          </cell>
        </row>
        <row r="48">
          <cell r="A48">
            <v>1990</v>
          </cell>
          <cell r="B48">
            <v>3286</v>
          </cell>
          <cell r="D48">
            <v>3286</v>
          </cell>
          <cell r="E48">
            <v>70</v>
          </cell>
          <cell r="F48">
            <v>700</v>
          </cell>
          <cell r="G48">
            <v>44</v>
          </cell>
        </row>
        <row r="49">
          <cell r="A49">
            <v>1991</v>
          </cell>
          <cell r="B49">
            <v>3792</v>
          </cell>
          <cell r="D49">
            <v>3792</v>
          </cell>
          <cell r="E49">
            <v>140</v>
          </cell>
          <cell r="F49">
            <v>840</v>
          </cell>
          <cell r="G49">
            <v>45</v>
          </cell>
        </row>
        <row r="50">
          <cell r="A50">
            <v>1992</v>
          </cell>
          <cell r="B50">
            <v>4644</v>
          </cell>
          <cell r="D50">
            <v>4644</v>
          </cell>
          <cell r="E50">
            <v>0</v>
          </cell>
          <cell r="F50">
            <v>1081</v>
          </cell>
          <cell r="G50">
            <v>46</v>
          </cell>
        </row>
        <row r="51">
          <cell r="A51">
            <v>1993</v>
          </cell>
          <cell r="B51">
            <v>5817</v>
          </cell>
          <cell r="D51">
            <v>5817</v>
          </cell>
          <cell r="E51">
            <v>0</v>
          </cell>
          <cell r="F51">
            <v>1266</v>
          </cell>
          <cell r="G51">
            <v>47</v>
          </cell>
        </row>
        <row r="52">
          <cell r="A52">
            <v>1994</v>
          </cell>
          <cell r="B52">
            <v>6896</v>
          </cell>
          <cell r="C52">
            <v>1.1914</v>
          </cell>
          <cell r="D52">
            <v>6896</v>
          </cell>
          <cell r="E52">
            <v>0</v>
          </cell>
          <cell r="F52">
            <v>1545</v>
          </cell>
          <cell r="G52">
            <v>48</v>
          </cell>
        </row>
        <row r="53">
          <cell r="A53">
            <v>1995</v>
          </cell>
          <cell r="B53">
            <v>8172</v>
          </cell>
          <cell r="C53">
            <v>1.1978</v>
          </cell>
          <cell r="D53">
            <v>8172</v>
          </cell>
          <cell r="F53">
            <v>1854</v>
          </cell>
          <cell r="G53">
            <v>49</v>
          </cell>
        </row>
        <row r="54">
          <cell r="A54">
            <v>1996</v>
          </cell>
          <cell r="B54">
            <v>9676</v>
          </cell>
          <cell r="C54">
            <v>1.1194</v>
          </cell>
          <cell r="D54">
            <v>9676</v>
          </cell>
          <cell r="F54">
            <v>2156</v>
          </cell>
          <cell r="G54">
            <v>50</v>
          </cell>
        </row>
        <row r="55">
          <cell r="A55">
            <v>1997</v>
          </cell>
          <cell r="B55">
            <v>10696</v>
          </cell>
          <cell r="C55">
            <v>1.0891</v>
          </cell>
          <cell r="D55">
            <v>10696</v>
          </cell>
          <cell r="F55">
            <v>2388</v>
          </cell>
          <cell r="G55">
            <v>51</v>
          </cell>
        </row>
        <row r="56">
          <cell r="A56">
            <v>1998</v>
          </cell>
          <cell r="B56">
            <v>11693</v>
          </cell>
          <cell r="C56">
            <v>1.085</v>
          </cell>
          <cell r="D56">
            <v>11693</v>
          </cell>
          <cell r="F56">
            <v>2603</v>
          </cell>
          <cell r="G56">
            <v>52</v>
          </cell>
        </row>
        <row r="57">
          <cell r="A57">
            <v>1999</v>
          </cell>
          <cell r="B57">
            <v>12658</v>
          </cell>
          <cell r="C57">
            <v>1.046</v>
          </cell>
          <cell r="D57">
            <v>12658</v>
          </cell>
          <cell r="F57">
            <v>2813</v>
          </cell>
          <cell r="G57">
            <v>53</v>
          </cell>
        </row>
        <row r="58">
          <cell r="A58">
            <v>2000</v>
          </cell>
          <cell r="B58">
            <v>13240</v>
          </cell>
          <cell r="C58">
            <v>1.0649999999999999</v>
          </cell>
          <cell r="D58">
            <v>13240</v>
          </cell>
          <cell r="F58">
            <v>2942.3384420919579</v>
          </cell>
          <cell r="G58">
            <v>54</v>
          </cell>
        </row>
        <row r="59">
          <cell r="A59">
            <v>2001</v>
          </cell>
          <cell r="B59">
            <v>14101</v>
          </cell>
          <cell r="C59">
            <v>1.06</v>
          </cell>
          <cell r="D59">
            <v>14101</v>
          </cell>
          <cell r="F59">
            <v>3133.6793332279985</v>
          </cell>
          <cell r="G59">
            <v>55</v>
          </cell>
        </row>
        <row r="60">
          <cell r="A60">
            <v>2002</v>
          </cell>
          <cell r="B60">
            <v>14947</v>
          </cell>
          <cell r="C60">
            <v>1.0649999999999999</v>
          </cell>
          <cell r="D60">
            <v>14947</v>
          </cell>
          <cell r="F60">
            <v>3321.6867593616689</v>
          </cell>
          <cell r="G60">
            <v>56</v>
          </cell>
        </row>
        <row r="61">
          <cell r="A61">
            <v>2003</v>
          </cell>
          <cell r="B61">
            <v>15918</v>
          </cell>
          <cell r="C61">
            <v>1.06</v>
          </cell>
          <cell r="D61">
            <v>15918</v>
          </cell>
          <cell r="F61">
            <v>3537.4730605150899</v>
          </cell>
          <cell r="G61">
            <v>57</v>
          </cell>
        </row>
        <row r="62">
          <cell r="A62">
            <v>2004</v>
          </cell>
          <cell r="B62">
            <v>16873</v>
          </cell>
          <cell r="C62">
            <v>1.06</v>
          </cell>
          <cell r="D62">
            <v>16873</v>
          </cell>
          <cell r="F62">
            <v>3749.7036656659825</v>
          </cell>
          <cell r="G62">
            <v>58</v>
          </cell>
        </row>
        <row r="63">
          <cell r="A63">
            <v>2005</v>
          </cell>
          <cell r="B63">
            <v>17886</v>
          </cell>
          <cell r="C63">
            <v>1.0569999999999999</v>
          </cell>
          <cell r="D63">
            <v>17886</v>
          </cell>
          <cell r="F63">
            <v>3974.8236688260395</v>
          </cell>
          <cell r="G63">
            <v>59</v>
          </cell>
        </row>
        <row r="64">
          <cell r="A64">
            <v>2006</v>
          </cell>
          <cell r="B64">
            <v>18905</v>
          </cell>
          <cell r="C64">
            <v>1.0529999999999999</v>
          </cell>
          <cell r="D64">
            <v>18905</v>
          </cell>
          <cell r="F64">
            <v>4201.2770579870439</v>
          </cell>
          <cell r="G64">
            <v>60</v>
          </cell>
        </row>
        <row r="65">
          <cell r="A65">
            <v>2007</v>
          </cell>
          <cell r="B65">
            <v>19907</v>
          </cell>
          <cell r="C65">
            <v>1.0509999999999999</v>
          </cell>
          <cell r="D65">
            <v>19907</v>
          </cell>
          <cell r="F65">
            <v>4423.9525201453625</v>
          </cell>
          <cell r="G65">
            <v>61</v>
          </cell>
        </row>
        <row r="66">
          <cell r="A66">
            <v>2008</v>
          </cell>
          <cell r="B66">
            <v>20922</v>
          </cell>
          <cell r="C66">
            <v>1.05</v>
          </cell>
          <cell r="D66">
            <v>20922</v>
          </cell>
          <cell r="F66">
            <v>4649.5169853057359</v>
          </cell>
          <cell r="G66">
            <v>62</v>
          </cell>
        </row>
        <row r="67">
          <cell r="A67">
            <v>2009</v>
          </cell>
          <cell r="B67">
            <v>21968</v>
          </cell>
          <cell r="C67">
            <v>1.05</v>
          </cell>
          <cell r="D67">
            <v>21968</v>
          </cell>
          <cell r="F67">
            <v>4881.970611471007</v>
          </cell>
          <cell r="G67">
            <v>63</v>
          </cell>
        </row>
        <row r="68">
          <cell r="A68">
            <v>2010</v>
          </cell>
          <cell r="B68">
            <v>23067</v>
          </cell>
          <cell r="C68">
            <v>1.0489999999999999</v>
          </cell>
          <cell r="D68">
            <v>23067</v>
          </cell>
          <cell r="F68">
            <v>5126.2024806446525</v>
          </cell>
          <cell r="G68">
            <v>64</v>
          </cell>
        </row>
        <row r="69">
          <cell r="A69">
            <v>2011</v>
          </cell>
          <cell r="B69">
            <v>24197</v>
          </cell>
          <cell r="C69">
            <v>1.048</v>
          </cell>
          <cell r="D69">
            <v>24197</v>
          </cell>
          <cell r="F69">
            <v>5377.3235108231956</v>
          </cell>
          <cell r="G69">
            <v>65</v>
          </cell>
        </row>
        <row r="70">
          <cell r="A70">
            <v>2012</v>
          </cell>
          <cell r="B70">
            <v>25359</v>
          </cell>
          <cell r="C70">
            <v>1.046</v>
          </cell>
          <cell r="D70">
            <v>25359</v>
          </cell>
          <cell r="F70">
            <v>5635.5559330067945</v>
          </cell>
          <cell r="G70">
            <v>66</v>
          </cell>
        </row>
        <row r="71">
          <cell r="A71">
            <v>2013</v>
          </cell>
          <cell r="B71">
            <v>26525</v>
          </cell>
          <cell r="C71">
            <v>1.044</v>
          </cell>
          <cell r="D71">
            <v>26525</v>
          </cell>
          <cell r="F71">
            <v>5894.6772791910253</v>
          </cell>
          <cell r="G71">
            <v>67</v>
          </cell>
        </row>
        <row r="72">
          <cell r="A72">
            <v>2014</v>
          </cell>
          <cell r="B72">
            <v>27692</v>
          </cell>
          <cell r="C72">
            <v>1.0429999999999999</v>
          </cell>
          <cell r="D72">
            <v>27692</v>
          </cell>
          <cell r="F72">
            <v>6154.020856375415</v>
          </cell>
          <cell r="G72">
            <v>68</v>
          </cell>
        </row>
        <row r="73">
          <cell r="A73">
            <v>2015</v>
          </cell>
          <cell r="B73">
            <v>28883</v>
          </cell>
          <cell r="C73">
            <v>1.042</v>
          </cell>
          <cell r="D73">
            <v>28883</v>
          </cell>
          <cell r="F73">
            <v>6418.6979775635964</v>
          </cell>
          <cell r="G73">
            <v>69</v>
          </cell>
        </row>
        <row r="74">
          <cell r="A74">
            <v>2016</v>
          </cell>
          <cell r="B74">
            <v>30096</v>
          </cell>
          <cell r="C74">
            <v>1.0409999999999999</v>
          </cell>
          <cell r="D74">
            <v>30096</v>
          </cell>
          <cell r="F74">
            <v>6688.2641807552536</v>
          </cell>
          <cell r="G74">
            <v>70</v>
          </cell>
        </row>
        <row r="75">
          <cell r="A75">
            <v>2017</v>
          </cell>
          <cell r="B75">
            <v>31330</v>
          </cell>
          <cell r="C75">
            <v>1.0389999999999999</v>
          </cell>
          <cell r="D75">
            <v>31330</v>
          </cell>
          <cell r="F75">
            <v>6962.4972349502295</v>
          </cell>
          <cell r="G75">
            <v>71</v>
          </cell>
        </row>
        <row r="76">
          <cell r="A76">
            <v>2018</v>
          </cell>
          <cell r="B76">
            <v>32552</v>
          </cell>
          <cell r="C76">
            <v>1.038</v>
          </cell>
          <cell r="D76">
            <v>32552</v>
          </cell>
          <cell r="F76">
            <v>7234.0635171433096</v>
          </cell>
          <cell r="G76">
            <v>72</v>
          </cell>
        </row>
        <row r="77">
          <cell r="A77">
            <v>2019</v>
          </cell>
          <cell r="B77">
            <v>33789</v>
          </cell>
          <cell r="C77">
            <v>1.036</v>
          </cell>
          <cell r="D77">
            <v>33789</v>
          </cell>
          <cell r="F77">
            <v>7508.9632643387595</v>
          </cell>
          <cell r="G77">
            <v>73</v>
          </cell>
        </row>
        <row r="78">
          <cell r="A78">
            <v>2020</v>
          </cell>
          <cell r="B78">
            <v>35005</v>
          </cell>
          <cell r="C78">
            <v>0</v>
          </cell>
          <cell r="D78">
            <v>35005</v>
          </cell>
          <cell r="F78">
            <v>7779.1961605308907</v>
          </cell>
          <cell r="G78">
            <v>74</v>
          </cell>
        </row>
        <row r="79">
          <cell r="G79">
            <v>75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"/>
      <sheetName val="vstup_Vydelky"/>
      <sheetName val="VYDELKY"/>
      <sheetName val="doby"/>
      <sheetName val="varianty"/>
      <sheetName val="konst"/>
      <sheetName val="sev"/>
      <sheetName val="VYPOCET3"/>
    </sheetNames>
    <definedNames>
      <definedName name="RED" refersTo="='konst'!$E$4:$I$19"/>
    </definedNames>
    <sheetDataSet>
      <sheetData sheetId="0">
        <row r="4">
          <cell r="E4" t="str">
            <v>Úhrn vyloučených dob</v>
          </cell>
          <cell r="F4">
            <v>377</v>
          </cell>
        </row>
        <row r="5">
          <cell r="E5" t="str">
            <v>Osobní vyměřovací základ</v>
          </cell>
          <cell r="F5">
            <v>29761</v>
          </cell>
        </row>
        <row r="6">
          <cell r="E6" t="str">
            <v>Výpočtový základ</v>
          </cell>
          <cell r="F6">
            <v>9847</v>
          </cell>
        </row>
        <row r="7">
          <cell r="E7" t="str">
            <v>Započtená doba pojištění</v>
          </cell>
          <cell r="F7" t="str">
            <v/>
          </cell>
        </row>
        <row r="8">
          <cell r="E8" t="str">
            <v xml:space="preserve">   do vzniku nároku    roků</v>
          </cell>
          <cell r="F8">
            <v>39</v>
          </cell>
          <cell r="G8">
            <v>14235</v>
          </cell>
        </row>
        <row r="9">
          <cell r="E9" t="str">
            <v xml:space="preserve">                                 a dnů</v>
          </cell>
          <cell r="F9">
            <v>0</v>
          </cell>
        </row>
        <row r="10">
          <cell r="E10" t="str">
            <v xml:space="preserve">   za přesluhování dnů</v>
          </cell>
          <cell r="F10">
            <v>180</v>
          </cell>
        </row>
        <row r="11">
          <cell r="E11" t="str">
            <v>- - - - -</v>
          </cell>
          <cell r="F11">
            <v>0</v>
          </cell>
        </row>
        <row r="12">
          <cell r="E12" t="str">
            <v>Procentní výměra důchodu :</v>
          </cell>
        </row>
        <row r="13">
          <cell r="E13" t="str">
            <v xml:space="preserve">     za dobu pojištění do vzniku nároku</v>
          </cell>
          <cell r="F13">
            <v>0.58499999999999996</v>
          </cell>
        </row>
        <row r="14">
          <cell r="E14" t="str">
            <v xml:space="preserve">     tj. Kč</v>
          </cell>
          <cell r="F14">
            <v>5761</v>
          </cell>
        </row>
        <row r="15">
          <cell r="E15" t="str">
            <v xml:space="preserve">     za dobu přesluhování</v>
          </cell>
          <cell r="F15">
            <v>0.02</v>
          </cell>
        </row>
        <row r="16">
          <cell r="E16" t="str">
            <v xml:space="preserve">     tj. Kč</v>
          </cell>
          <cell r="F16">
            <v>197</v>
          </cell>
        </row>
        <row r="17">
          <cell r="E17" t="str">
            <v xml:space="preserve">     za dobu předčasného odchodu do důchodu</v>
          </cell>
          <cell r="F17">
            <v>0</v>
          </cell>
        </row>
        <row r="18">
          <cell r="E18" t="str">
            <v xml:space="preserve">     tj. Kč</v>
          </cell>
          <cell r="F18">
            <v>0</v>
          </cell>
        </row>
        <row r="19">
          <cell r="E19" t="str">
            <v>Procentní výměra  celkem</v>
          </cell>
          <cell r="F19">
            <v>5958</v>
          </cell>
          <cell r="G19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SV-V8v"/>
      <sheetName val="MPSV-V8n"/>
      <sheetName val="MPSV-M7-10n"/>
      <sheetName val="MPSV-V5-8n"/>
      <sheetName val="MPSV-V8-2n"/>
      <sheetName val="MPSV-D8v"/>
      <sheetName val="MPSV-D4.8n"/>
      <sheetName val="MPSV-D7-5n"/>
      <sheetName val="MPSV-D4v"/>
      <sheetName val="MPSV-D1v"/>
      <sheetName val="MPSV-V1v"/>
      <sheetName val="MPSV-V7v"/>
      <sheetName val="MPSV-V4v"/>
      <sheetName val="MPSV-V6v"/>
      <sheetName val="MPSV-V5n"/>
      <sheetName val="MPSV-V4-2n"/>
      <sheetName val="MPSV-V7-4n"/>
      <sheetName val="MPSV-D5n"/>
      <sheetName val="MPSV-P7-8.10n"/>
      <sheetName val="MPSV-P5-8.10n"/>
      <sheetName val="MPSV-P4-8.10n"/>
      <sheetName val="MPSV-P2-8.10n"/>
      <sheetName val="MPSV-P7.9-8.10n"/>
      <sheetName val="MPSV-P4.9-8.10n"/>
      <sheetName val="MPSV-P2.9-8.10n"/>
      <sheetName val="MPSV-P3-8.10n"/>
      <sheetName val="MPSV-P3.9-8.10n"/>
      <sheetName val="Median-hrube-mzdy"/>
      <sheetName val="MPSV-PS-N7v"/>
      <sheetName val="MPSV-PS-N11v"/>
      <sheetName val="Označování sestav"/>
      <sheetName val="Koeficienty094"/>
      <sheetName val="FF_002_092"/>
    </sheetNames>
    <sheetDataSet>
      <sheetData sheetId="0"/>
      <sheetData sheetId="1"/>
      <sheetData sheetId="2"/>
      <sheetData sheetId="3"/>
      <sheetData sheetId="4"/>
      <sheetData sheetId="5">
        <row r="17">
          <cell r="A17" t="str">
            <v xml:space="preserve">   * - Revidované výsledky ke dni 10.3. 2010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SV-V8v"/>
      <sheetName val="MPSV-V8n"/>
      <sheetName val="MPSV-M7-10n"/>
      <sheetName val="MPSV-V5-8n"/>
      <sheetName val="MPSV-V8-2n"/>
      <sheetName val="MPSV-D8v"/>
      <sheetName val="MPSV-D4.8n"/>
      <sheetName val="MPSV-D7-5n"/>
      <sheetName val="MPSV-D4v"/>
      <sheetName val="MPSV-D1v"/>
      <sheetName val="MPSV-V1v"/>
      <sheetName val="MPSV-V7v"/>
      <sheetName val="MPSV-V4v"/>
      <sheetName val="MPSV-V6v"/>
      <sheetName val="MPSV-V5n"/>
      <sheetName val="MPSV-V4-2n"/>
      <sheetName val="MPSV-V7-4n"/>
      <sheetName val="MPSV-D5n"/>
      <sheetName val="MPSV-P7-8.10n"/>
      <sheetName val="MPSV-P5-8.10n"/>
      <sheetName val="MPSV-P4-8.10n"/>
      <sheetName val="MPSV-P2-8.10n"/>
      <sheetName val="MPSV-P7.9-8.10n"/>
      <sheetName val="MPSV-P4.9-8.10n"/>
      <sheetName val="MPSV-P2.9-8.10n"/>
      <sheetName val="MPSV-P3-8.10n"/>
      <sheetName val="MPSV-P3.9-8.10n"/>
      <sheetName val="MPSV-PS-N7v"/>
      <sheetName val="MPSV-PS-N11v"/>
      <sheetName val="MPSV-PS-N1v"/>
      <sheetName val="Koeficien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7">
          <cell r="A17" t="str">
            <v xml:space="preserve">   2 - Revidované výsledky ke dni 9.12. 2010</v>
          </cell>
        </row>
      </sheetData>
      <sheetData sheetId="6" refreshError="1"/>
      <sheetData sheetId="7" refreshError="1"/>
      <sheetData sheetId="8" refreshError="1"/>
      <sheetData sheetId="9" refreshError="1"/>
      <sheetData sheetId="10">
        <row r="1">
          <cell r="B1" t="str">
            <v>Speciální šetření z ISPV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duch_A"/>
      <sheetName val="duch_B"/>
      <sheetName val="S_pocvys"/>
      <sheetName val="predc_vyse"/>
      <sheetName val="predc_poc"/>
      <sheetName val="predc_RNvyse"/>
      <sheetName val="predc_RNpoc"/>
      <sheetName val="staro_novo"/>
      <sheetName val="podil_zv"/>
      <sheetName val="S_mzd"/>
      <sheetName val="rozl"/>
      <sheetName val="rozl (200)"/>
      <sheetName val="rozl (500)"/>
      <sheetName val="rozl(200)G"/>
      <sheetName val="rozl(500)G"/>
      <sheetName val="char"/>
      <sheetName val="NPpoc"/>
      <sheetName val="NPvys"/>
      <sheetName val="odA69"/>
      <sheetName val="real_S"/>
      <sheetName val="S_mzda"/>
      <sheetName val="VSTUP"/>
      <sheetName val="vstup_Vydelky"/>
      <sheetName val="VYDELKY"/>
      <sheetName val="doby"/>
      <sheetName val="varianty"/>
      <sheetName val="konst"/>
      <sheetName val="sev"/>
      <sheetName val="ka_IZN_M"/>
      <sheetName val="ka_IZN_R"/>
      <sheetName val="ka_VVZ"/>
      <sheetName val="ka_KN"/>
      <sheetName val="ka_DS_M"/>
      <sheetName val="ka_DS_R"/>
      <sheetName val="ka_DS_ZV"/>
      <sheetName val="List1"/>
      <sheetName val="DIF_a"/>
      <sheetName val="DIF_b"/>
      <sheetName val="1"/>
      <sheetName val="List2"/>
      <sheetName val="List3"/>
      <sheetName val="DavPLZJIH"/>
      <sheetName val="DavGrPLZJIH"/>
      <sheetName val="DavPLZSEV"/>
      <sheetName val="DavGrPLZSEV"/>
      <sheetName val="13"/>
      <sheetName val="3a"/>
      <sheetName val="11"/>
      <sheetName val="Název"/>
      <sheetName val="4"/>
      <sheetName val="7"/>
      <sheetName val="3"/>
      <sheetName val="C2001(2)"/>
      <sheetName val="C2000 (2)"/>
      <sheetName val="C2001"/>
      <sheetName val="C2000"/>
      <sheetName val="leden-červen01"/>
      <sheetName val="leden-červen00"/>
      <sheetName val="Mes2001"/>
      <sheetName val="Mes2000"/>
      <sheetName val="obsah"/>
      <sheetName val="B_prij_r"/>
      <sheetName val="B_predp_r"/>
      <sheetName val="B_vyd_r"/>
      <sheetName val="B_prij_m"/>
      <sheetName val="B_predp_m"/>
      <sheetName val="B_vyd_m"/>
      <sheetName val="D_r"/>
      <sheetName val="D_m"/>
      <sheetName val="D_plneni"/>
      <sheetName val="N_r"/>
      <sheetName val="N_m"/>
      <sheetName val="N_plneni"/>
      <sheetName val="Pc_r"/>
      <sheetName val="Pc_m"/>
      <sheetName val="Pc_u"/>
      <sheetName val="PD_r"/>
      <sheetName val="PD_m"/>
      <sheetName val="PN_r"/>
      <sheetName val="PN_m"/>
      <sheetName val="Bezm"/>
      <sheetName val="Ost"/>
      <sheetName val="data_gA"/>
      <sheetName val="PLNENI"/>
      <sheetName val="KONSTRUKCE"/>
      <sheetName val="VSTUP soukr"/>
      <sheetName val="MZDY"/>
      <sheetName val="NÁKLADY"/>
      <sheetName val="DANĚ"/>
      <sheetName val="data pro graf"/>
      <sheetName val="příjem"/>
      <sheetName val="zadej VÝSTUP "/>
      <sheetName val="Bilance_plneni_A"/>
      <sheetName val="poj_M"/>
      <sheetName val="poj_R"/>
      <sheetName val="poj_Rc"/>
      <sheetName val="poj_R_vyv"/>
      <sheetName val="poj_Rc_vyv"/>
      <sheetName val="Npoj_prehl"/>
      <sheetName val="Dpoj_preh"/>
      <sheetName val="PROPL_DNY_N"/>
      <sheetName val="PROPL_DNY_P"/>
      <sheetName val="PROPL_DNY_R"/>
      <sheetName val="PROPL_DNY_Rc"/>
      <sheetName val="Obnovené externí propojení1"/>
      <sheetName val="V"/>
      <sheetName val="Temporary Internet Files"/>
      <sheetName val="seznam"/>
      <sheetName val="g_vrt_P"/>
      <sheetName val="g_vrt_V"/>
      <sheetName val="g_vqt_P_predc"/>
      <sheetName val="g_vqt_V_predc"/>
      <sheetName val="g_nrt_P_S"/>
      <sheetName val="g_nrt_P_S_pohl"/>
      <sheetName val="g_nrt_P_S_pod"/>
      <sheetName val="G_rozl"/>
      <sheetName val="G_relace"/>
      <sheetName val="G_RH"/>
      <sheetName val="G_vyse"/>
      <sheetName val="MPSV-V8v"/>
      <sheetName val="MPSV-V8n"/>
      <sheetName val="MPSV-M7-10n"/>
      <sheetName val="MPSV-V5-8n"/>
      <sheetName val="MPSV-V8-2n"/>
      <sheetName val="MPSV-D8v"/>
      <sheetName val="MPSV-D4.8n"/>
      <sheetName val="MPSV-D7-5n"/>
      <sheetName val="MPSV-D4v"/>
      <sheetName val="MPSV-D1v"/>
      <sheetName val="MPSV-V1v"/>
      <sheetName val="MPSV-V7v"/>
      <sheetName val="MPSV-V4v"/>
      <sheetName val="MPSV-V6v"/>
      <sheetName val="MPSV-V5n"/>
      <sheetName val="MPSV-V4-2n"/>
      <sheetName val="MPSV-V7-4n"/>
      <sheetName val="MPSV-D5n"/>
      <sheetName val="MPSV-P7-8.10n"/>
      <sheetName val="MPSV-P5-8.10n"/>
      <sheetName val="MPSV-P4-8.10n"/>
      <sheetName val="MPSV-P2-8.10n"/>
      <sheetName val="MPSV-P7.9-8.10n"/>
      <sheetName val="MPSV-P4.9-8.10n"/>
      <sheetName val="MPSV-P2.9-8.10n"/>
      <sheetName val="MPSV-P3-8.10n"/>
      <sheetName val="MPSV-P3.9-8.10n"/>
      <sheetName val="Median-hrube-mzdy"/>
      <sheetName val="MPSV-PS-N7v"/>
      <sheetName val="MPSV-PS-N11v"/>
      <sheetName val="Označování sestav"/>
      <sheetName val="Koeficienty094"/>
      <sheetName val="FF_002_092"/>
      <sheetName val="Tabulková příloha 1 Q 2011 do v"/>
      <sheetName val="MPSV-PS-N1v"/>
      <sheetName val="Koeficienty"/>
      <sheetName val="Pojistenci_CSSZ"/>
      <sheetName val="nemDNY"/>
      <sheetName val="VYPOCET3"/>
    </sheetNames>
    <definedNames>
      <definedName name="RED" refersTo="='ka_DS_M'!$E$4:$I$19"/>
    </definedNames>
    <sheetDataSet>
      <sheetData sheetId="0">
        <row r="42">
          <cell r="A42" t="str">
            <v>zakov_2</v>
          </cell>
          <cell r="B42" t="str">
            <v>C:\B\E\RUZNE</v>
          </cell>
          <cell r="F42" t="str">
            <v>propojen na :</v>
          </cell>
        </row>
        <row r="43">
          <cell r="A43" t="str">
            <v>k_VVZ_R</v>
          </cell>
          <cell r="B43" t="str">
            <v>='C:\B\E\VYVOJ\[konst_A_2.xls]ka_VVZ'!$A$4:$G$79</v>
          </cell>
        </row>
        <row r="44">
          <cell r="A44" t="str">
            <v>Kdatu</v>
          </cell>
          <cell r="B44" t="str">
            <v>=S_pocvys!$A$8</v>
          </cell>
        </row>
        <row r="45">
          <cell r="A45" t="str">
            <v>RED</v>
          </cell>
          <cell r="B45" t="str">
            <v>='C:\B\E\DUCHODY\VYPOCET3.XLS'!RED</v>
          </cell>
        </row>
        <row r="46">
          <cell r="A46" t="str">
            <v>zzCESTA</v>
          </cell>
          <cell r="B46" t="str">
            <v>=popis!$B$37</v>
          </cell>
        </row>
        <row r="47">
          <cell r="A47" t="str">
            <v>zzNAZVY</v>
          </cell>
          <cell r="B47" t="str">
            <v>=popis!$A$38:$B$88</v>
          </cell>
        </row>
        <row r="48">
          <cell r="A48" t="str">
            <v>ZZPROPOJENI</v>
          </cell>
          <cell r="B48" t="str">
            <v>=popis!$F$37</v>
          </cell>
        </row>
        <row r="49">
          <cell r="A49" t="str">
            <v>ZZSOUBOR</v>
          </cell>
          <cell r="B49" t="str">
            <v>=popis!$A$37</v>
          </cell>
        </row>
      </sheetData>
      <sheetData sheetId="1"/>
      <sheetData sheetId="2"/>
      <sheetData sheetId="3">
        <row r="5">
          <cell r="A5">
            <v>1947</v>
          </cell>
          <cell r="F5">
            <v>101</v>
          </cell>
          <cell r="G5">
            <v>1</v>
          </cell>
        </row>
        <row r="6">
          <cell r="F6">
            <v>110</v>
          </cell>
          <cell r="G6">
            <v>2</v>
          </cell>
        </row>
        <row r="7">
          <cell r="F7">
            <v>120</v>
          </cell>
          <cell r="G7">
            <v>3</v>
          </cell>
        </row>
        <row r="8">
          <cell r="F8">
            <v>134</v>
          </cell>
          <cell r="G8">
            <v>4</v>
          </cell>
        </row>
        <row r="9">
          <cell r="F9">
            <v>144</v>
          </cell>
          <cell r="G9">
            <v>5</v>
          </cell>
        </row>
        <row r="10">
          <cell r="F10">
            <v>152</v>
          </cell>
          <cell r="G10">
            <v>6</v>
          </cell>
        </row>
        <row r="11">
          <cell r="F11">
            <v>155</v>
          </cell>
          <cell r="G11">
            <v>7</v>
          </cell>
        </row>
        <row r="12">
          <cell r="F12">
            <v>170</v>
          </cell>
          <cell r="G12">
            <v>8</v>
          </cell>
        </row>
        <row r="13">
          <cell r="F13">
            <v>174</v>
          </cell>
          <cell r="G13">
            <v>9</v>
          </cell>
        </row>
        <row r="14">
          <cell r="F14">
            <v>181</v>
          </cell>
          <cell r="G14">
            <v>10</v>
          </cell>
        </row>
        <row r="15">
          <cell r="F15">
            <v>181</v>
          </cell>
          <cell r="G15">
            <v>11</v>
          </cell>
        </row>
        <row r="16">
          <cell r="F16">
            <v>185</v>
          </cell>
          <cell r="G16">
            <v>12</v>
          </cell>
        </row>
        <row r="17">
          <cell r="F17">
            <v>189</v>
          </cell>
          <cell r="G17">
            <v>13</v>
          </cell>
        </row>
        <row r="18">
          <cell r="F18">
            <v>197</v>
          </cell>
          <cell r="G18">
            <v>14</v>
          </cell>
        </row>
        <row r="19">
          <cell r="F19">
            <v>205</v>
          </cell>
          <cell r="G19">
            <v>15</v>
          </cell>
        </row>
      </sheetData>
      <sheetData sheetId="4"/>
      <sheetData sheetId="5"/>
      <sheetData sheetId="6">
        <row r="10">
          <cell r="A10" t="str">
            <v>muži</v>
          </cell>
        </row>
      </sheetData>
      <sheetData sheetId="7">
        <row r="10">
          <cell r="A10" t="str">
            <v>muži</v>
          </cell>
        </row>
      </sheetData>
      <sheetData sheetId="8"/>
      <sheetData sheetId="9"/>
      <sheetData sheetId="10">
        <row r="8">
          <cell r="A8">
            <v>36525</v>
          </cell>
        </row>
      </sheetData>
      <sheetData sheetId="11"/>
      <sheetData sheetId="12"/>
      <sheetData sheetId="13">
        <row r="10">
          <cell r="A10" t="str">
            <v>muži</v>
          </cell>
        </row>
      </sheetData>
      <sheetData sheetId="14">
        <row r="10">
          <cell r="A10" t="str">
            <v>muži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4">
          <cell r="E4" t="str">
            <v>nárůstu</v>
          </cell>
        </row>
      </sheetData>
      <sheetData sheetId="25"/>
      <sheetData sheetId="26"/>
      <sheetData sheetId="27"/>
      <sheetData sheetId="28"/>
      <sheetData sheetId="29" refreshError="1"/>
      <sheetData sheetId="30" refreshError="1"/>
      <sheetData sheetId="31">
        <row r="4">
          <cell r="E4" t="str">
            <v>nárůstu</v>
          </cell>
          <cell r="F4" t="str">
            <v>vyměřovací</v>
          </cell>
        </row>
        <row r="5">
          <cell r="A5">
            <v>1947</v>
          </cell>
          <cell r="B5">
            <v>780</v>
          </cell>
          <cell r="D5">
            <v>780</v>
          </cell>
          <cell r="E5" t="str">
            <v>VVZ</v>
          </cell>
          <cell r="F5">
            <v>101</v>
          </cell>
          <cell r="G5">
            <v>1</v>
          </cell>
        </row>
        <row r="6">
          <cell r="A6">
            <v>1948</v>
          </cell>
          <cell r="B6">
            <v>834</v>
          </cell>
          <cell r="D6">
            <v>834</v>
          </cell>
          <cell r="E6">
            <v>1</v>
          </cell>
          <cell r="F6">
            <v>110</v>
          </cell>
          <cell r="G6">
            <v>2</v>
          </cell>
        </row>
        <row r="7">
          <cell r="A7">
            <v>1949</v>
          </cell>
          <cell r="B7">
            <v>888</v>
          </cell>
          <cell r="D7">
            <v>888</v>
          </cell>
          <cell r="E7">
            <v>1.0891</v>
          </cell>
          <cell r="F7">
            <v>120</v>
          </cell>
          <cell r="G7">
            <v>3</v>
          </cell>
        </row>
        <row r="8">
          <cell r="A8">
            <v>1950</v>
          </cell>
          <cell r="B8">
            <v>968</v>
          </cell>
          <cell r="D8">
            <v>968</v>
          </cell>
          <cell r="E8">
            <v>1.2039</v>
          </cell>
          <cell r="F8">
            <v>134</v>
          </cell>
          <cell r="G8">
            <v>4</v>
          </cell>
        </row>
        <row r="9">
          <cell r="A9">
            <v>1951</v>
          </cell>
          <cell r="B9">
            <v>1027</v>
          </cell>
          <cell r="D9">
            <v>1027</v>
          </cell>
          <cell r="E9">
            <v>1.4255</v>
          </cell>
          <cell r="F9">
            <v>144</v>
          </cell>
          <cell r="G9">
            <v>5</v>
          </cell>
        </row>
        <row r="10">
          <cell r="A10">
            <v>1952</v>
          </cell>
          <cell r="B10">
            <v>1068</v>
          </cell>
          <cell r="D10">
            <v>1068</v>
          </cell>
          <cell r="E10">
            <v>1.6892</v>
          </cell>
          <cell r="F10">
            <v>152</v>
          </cell>
          <cell r="G10">
            <v>6</v>
          </cell>
        </row>
        <row r="11">
          <cell r="A11">
            <v>1953</v>
          </cell>
          <cell r="B11">
            <v>1097</v>
          </cell>
          <cell r="D11">
            <v>1097</v>
          </cell>
          <cell r="E11">
            <v>2.0026000000000002</v>
          </cell>
          <cell r="F11">
            <v>155</v>
          </cell>
          <cell r="G11">
            <v>7</v>
          </cell>
        </row>
        <row r="12">
          <cell r="A12">
            <v>1954</v>
          </cell>
          <cell r="B12">
            <v>1162</v>
          </cell>
          <cell r="D12">
            <v>1162</v>
          </cell>
          <cell r="E12">
            <v>2.5084</v>
          </cell>
          <cell r="F12">
            <v>170</v>
          </cell>
          <cell r="G12">
            <v>8</v>
          </cell>
        </row>
        <row r="13">
          <cell r="A13">
            <v>1955</v>
          </cell>
          <cell r="B13">
            <v>1192</v>
          </cell>
          <cell r="D13">
            <v>1192</v>
          </cell>
          <cell r="E13">
            <v>3.0720000000000001</v>
          </cell>
          <cell r="F13">
            <v>174</v>
          </cell>
          <cell r="G13">
            <v>9</v>
          </cell>
        </row>
        <row r="14">
          <cell r="A14">
            <v>1956</v>
          </cell>
          <cell r="B14">
            <v>1222</v>
          </cell>
          <cell r="D14">
            <v>1222</v>
          </cell>
          <cell r="E14">
            <v>3.5449999999999999</v>
          </cell>
          <cell r="F14">
            <v>181</v>
          </cell>
          <cell r="G14">
            <v>10</v>
          </cell>
        </row>
        <row r="15">
          <cell r="A15">
            <v>1957</v>
          </cell>
          <cell r="B15">
            <v>1237</v>
          </cell>
          <cell r="D15">
            <v>1237</v>
          </cell>
          <cell r="E15">
            <v>3.6747999999999998</v>
          </cell>
          <cell r="F15">
            <v>181</v>
          </cell>
          <cell r="G15">
            <v>11</v>
          </cell>
        </row>
        <row r="16">
          <cell r="A16">
            <v>1958</v>
          </cell>
          <cell r="B16">
            <v>1255</v>
          </cell>
          <cell r="D16">
            <v>1255</v>
          </cell>
          <cell r="E16">
            <v>3.7637999999999998</v>
          </cell>
          <cell r="F16">
            <v>185</v>
          </cell>
          <cell r="G16">
            <v>12</v>
          </cell>
        </row>
        <row r="17">
          <cell r="A17">
            <v>1959</v>
          </cell>
          <cell r="B17">
            <v>1276</v>
          </cell>
          <cell r="D17">
            <v>1276</v>
          </cell>
          <cell r="E17">
            <v>3.8496000000000001</v>
          </cell>
          <cell r="F17">
            <v>189</v>
          </cell>
          <cell r="G17">
            <v>13</v>
          </cell>
        </row>
        <row r="18">
          <cell r="A18">
            <v>1960</v>
          </cell>
          <cell r="B18">
            <v>1303</v>
          </cell>
          <cell r="D18">
            <v>1303</v>
          </cell>
          <cell r="E18">
            <v>3.9302000000000001</v>
          </cell>
          <cell r="F18">
            <v>197</v>
          </cell>
          <cell r="G18">
            <v>14</v>
          </cell>
        </row>
        <row r="19">
          <cell r="A19">
            <v>1961</v>
          </cell>
          <cell r="B19">
            <v>1344</v>
          </cell>
          <cell r="D19">
            <v>1344</v>
          </cell>
          <cell r="E19">
            <v>3.9893999999999998</v>
          </cell>
          <cell r="F19">
            <v>205</v>
          </cell>
          <cell r="G19">
            <v>15</v>
          </cell>
        </row>
        <row r="20">
          <cell r="A20">
            <v>1962</v>
          </cell>
          <cell r="B20">
            <v>1356</v>
          </cell>
          <cell r="D20">
            <v>1356</v>
          </cell>
          <cell r="F20">
            <v>205</v>
          </cell>
          <cell r="G20">
            <v>16</v>
          </cell>
        </row>
        <row r="21">
          <cell r="A21">
            <v>1963</v>
          </cell>
          <cell r="B21">
            <v>1360</v>
          </cell>
          <cell r="D21">
            <v>1360</v>
          </cell>
          <cell r="F21">
            <v>205</v>
          </cell>
          <cell r="G21">
            <v>17</v>
          </cell>
        </row>
        <row r="22">
          <cell r="A22">
            <v>1964</v>
          </cell>
          <cell r="B22">
            <v>1411</v>
          </cell>
          <cell r="D22">
            <v>1411</v>
          </cell>
          <cell r="F22">
            <v>217</v>
          </cell>
          <cell r="G22">
            <v>18</v>
          </cell>
        </row>
        <row r="23">
          <cell r="A23">
            <v>1965</v>
          </cell>
          <cell r="B23">
            <v>1453</v>
          </cell>
          <cell r="D23">
            <v>1453</v>
          </cell>
          <cell r="F23">
            <v>225</v>
          </cell>
          <cell r="G23">
            <v>19</v>
          </cell>
        </row>
        <row r="24">
          <cell r="A24">
            <v>1966</v>
          </cell>
          <cell r="B24">
            <v>1494</v>
          </cell>
          <cell r="D24">
            <v>1494</v>
          </cell>
          <cell r="F24">
            <v>234</v>
          </cell>
          <cell r="G24">
            <v>20</v>
          </cell>
        </row>
        <row r="25">
          <cell r="A25">
            <v>1967</v>
          </cell>
          <cell r="B25">
            <v>1582</v>
          </cell>
          <cell r="D25">
            <v>1582</v>
          </cell>
          <cell r="F25">
            <v>255</v>
          </cell>
          <cell r="G25">
            <v>21</v>
          </cell>
        </row>
        <row r="26">
          <cell r="A26">
            <v>1968</v>
          </cell>
          <cell r="B26">
            <v>1717</v>
          </cell>
          <cell r="D26">
            <v>1717</v>
          </cell>
          <cell r="F26">
            <v>282</v>
          </cell>
          <cell r="G26">
            <v>22</v>
          </cell>
        </row>
        <row r="27">
          <cell r="A27">
            <v>1969</v>
          </cell>
          <cell r="B27">
            <v>1852</v>
          </cell>
          <cell r="D27">
            <v>1852</v>
          </cell>
          <cell r="F27">
            <v>314</v>
          </cell>
          <cell r="G27">
            <v>23</v>
          </cell>
        </row>
        <row r="28">
          <cell r="A28">
            <v>1970</v>
          </cell>
          <cell r="B28">
            <v>1915</v>
          </cell>
          <cell r="D28">
            <v>1915</v>
          </cell>
          <cell r="F28">
            <v>328</v>
          </cell>
          <cell r="G28">
            <v>24</v>
          </cell>
        </row>
        <row r="29">
          <cell r="A29">
            <v>1971</v>
          </cell>
          <cell r="B29">
            <v>1997</v>
          </cell>
          <cell r="D29">
            <v>1997</v>
          </cell>
          <cell r="F29">
            <v>347</v>
          </cell>
          <cell r="G29">
            <v>25</v>
          </cell>
        </row>
        <row r="30">
          <cell r="A30">
            <v>1972</v>
          </cell>
          <cell r="B30">
            <v>2090</v>
          </cell>
          <cell r="D30">
            <v>2090</v>
          </cell>
          <cell r="F30">
            <v>372</v>
          </cell>
          <cell r="G30">
            <v>26</v>
          </cell>
        </row>
        <row r="31">
          <cell r="A31">
            <v>1973</v>
          </cell>
          <cell r="B31">
            <v>2164</v>
          </cell>
          <cell r="D31">
            <v>2164</v>
          </cell>
          <cell r="F31">
            <v>393</v>
          </cell>
          <cell r="G31">
            <v>27</v>
          </cell>
        </row>
        <row r="32">
          <cell r="A32">
            <v>1974</v>
          </cell>
          <cell r="B32">
            <v>2237</v>
          </cell>
          <cell r="D32">
            <v>2237</v>
          </cell>
          <cell r="F32">
            <v>408</v>
          </cell>
          <cell r="G32">
            <v>28</v>
          </cell>
        </row>
        <row r="33">
          <cell r="A33">
            <v>1975</v>
          </cell>
          <cell r="B33">
            <v>2313</v>
          </cell>
          <cell r="D33">
            <v>2313</v>
          </cell>
          <cell r="F33">
            <v>428</v>
          </cell>
          <cell r="G33">
            <v>29</v>
          </cell>
        </row>
        <row r="34">
          <cell r="A34">
            <v>1976</v>
          </cell>
          <cell r="B34">
            <v>2382</v>
          </cell>
          <cell r="D34">
            <v>2382</v>
          </cell>
          <cell r="F34">
            <v>448</v>
          </cell>
          <cell r="G34">
            <v>30</v>
          </cell>
        </row>
        <row r="35">
          <cell r="A35">
            <v>1977</v>
          </cell>
          <cell r="B35">
            <v>2462</v>
          </cell>
          <cell r="D35">
            <v>2462</v>
          </cell>
          <cell r="F35">
            <v>470</v>
          </cell>
          <cell r="G35">
            <v>31</v>
          </cell>
        </row>
        <row r="36">
          <cell r="A36">
            <v>1978</v>
          </cell>
          <cell r="B36">
            <v>2537</v>
          </cell>
          <cell r="D36">
            <v>2537</v>
          </cell>
          <cell r="F36">
            <v>487</v>
          </cell>
          <cell r="G36">
            <v>32</v>
          </cell>
        </row>
        <row r="37">
          <cell r="A37">
            <v>1979</v>
          </cell>
          <cell r="B37">
            <v>2597</v>
          </cell>
          <cell r="D37">
            <v>2597</v>
          </cell>
          <cell r="F37">
            <v>504</v>
          </cell>
          <cell r="G37">
            <v>33</v>
          </cell>
        </row>
        <row r="38">
          <cell r="A38">
            <v>1980</v>
          </cell>
          <cell r="B38">
            <v>2656</v>
          </cell>
          <cell r="D38">
            <v>2656</v>
          </cell>
          <cell r="F38">
            <v>521</v>
          </cell>
          <cell r="G38">
            <v>34</v>
          </cell>
        </row>
        <row r="39">
          <cell r="A39">
            <v>1981</v>
          </cell>
          <cell r="B39">
            <v>2699</v>
          </cell>
          <cell r="D39">
            <v>2699</v>
          </cell>
          <cell r="F39">
            <v>532</v>
          </cell>
          <cell r="G39">
            <v>35</v>
          </cell>
        </row>
        <row r="40">
          <cell r="A40">
            <v>1982</v>
          </cell>
          <cell r="B40">
            <v>2765</v>
          </cell>
          <cell r="D40">
            <v>2765</v>
          </cell>
          <cell r="F40">
            <v>554</v>
          </cell>
          <cell r="G40">
            <v>36</v>
          </cell>
        </row>
        <row r="41">
          <cell r="A41">
            <v>1983</v>
          </cell>
          <cell r="B41">
            <v>2822</v>
          </cell>
          <cell r="D41">
            <v>2822</v>
          </cell>
          <cell r="F41">
            <v>571</v>
          </cell>
          <cell r="G41">
            <v>37</v>
          </cell>
        </row>
        <row r="42">
          <cell r="A42">
            <v>1984</v>
          </cell>
          <cell r="B42">
            <v>2875</v>
          </cell>
          <cell r="D42">
            <v>2875</v>
          </cell>
          <cell r="F42">
            <v>582</v>
          </cell>
          <cell r="G42">
            <v>38</v>
          </cell>
        </row>
        <row r="43">
          <cell r="A43">
            <v>1985</v>
          </cell>
          <cell r="B43">
            <v>2920</v>
          </cell>
          <cell r="D43">
            <v>2920</v>
          </cell>
          <cell r="F43">
            <v>594</v>
          </cell>
          <cell r="G43">
            <v>39</v>
          </cell>
        </row>
        <row r="44">
          <cell r="A44">
            <v>1986</v>
          </cell>
          <cell r="B44">
            <v>2964</v>
          </cell>
          <cell r="D44">
            <v>2964</v>
          </cell>
          <cell r="F44">
            <v>610</v>
          </cell>
          <cell r="G44">
            <v>40</v>
          </cell>
        </row>
        <row r="45">
          <cell r="A45">
            <v>1987</v>
          </cell>
          <cell r="B45">
            <v>3026</v>
          </cell>
          <cell r="D45">
            <v>3026</v>
          </cell>
          <cell r="F45">
            <v>627</v>
          </cell>
          <cell r="G45">
            <v>41</v>
          </cell>
        </row>
        <row r="46">
          <cell r="A46">
            <v>1988</v>
          </cell>
          <cell r="B46">
            <v>3095</v>
          </cell>
          <cell r="D46">
            <v>3095</v>
          </cell>
          <cell r="F46">
            <v>644</v>
          </cell>
          <cell r="G46">
            <v>42</v>
          </cell>
        </row>
        <row r="47">
          <cell r="A47">
            <v>1989</v>
          </cell>
          <cell r="B47">
            <v>3170</v>
          </cell>
          <cell r="D47">
            <v>3170</v>
          </cell>
          <cell r="E47">
            <v>0</v>
          </cell>
          <cell r="F47">
            <v>666</v>
          </cell>
          <cell r="G47">
            <v>43</v>
          </cell>
        </row>
        <row r="48">
          <cell r="A48">
            <v>1990</v>
          </cell>
          <cell r="B48">
            <v>3286</v>
          </cell>
          <cell r="D48">
            <v>3286</v>
          </cell>
          <cell r="E48">
            <v>70</v>
          </cell>
          <cell r="F48">
            <v>700</v>
          </cell>
          <cell r="G48">
            <v>44</v>
          </cell>
        </row>
        <row r="49">
          <cell r="A49">
            <v>1991</v>
          </cell>
          <cell r="B49">
            <v>3792</v>
          </cell>
          <cell r="D49">
            <v>3792</v>
          </cell>
          <cell r="E49">
            <v>140</v>
          </cell>
          <cell r="F49">
            <v>840</v>
          </cell>
          <cell r="G49">
            <v>45</v>
          </cell>
        </row>
        <row r="50">
          <cell r="A50">
            <v>1992</v>
          </cell>
          <cell r="B50">
            <v>4644</v>
          </cell>
          <cell r="D50">
            <v>4644</v>
          </cell>
          <cell r="E50">
            <v>0</v>
          </cell>
          <cell r="F50">
            <v>1081</v>
          </cell>
          <cell r="G50">
            <v>46</v>
          </cell>
        </row>
        <row r="51">
          <cell r="A51">
            <v>1993</v>
          </cell>
          <cell r="B51">
            <v>5817</v>
          </cell>
          <cell r="D51">
            <v>5817</v>
          </cell>
          <cell r="E51">
            <v>0</v>
          </cell>
          <cell r="F51">
            <v>1266</v>
          </cell>
          <cell r="G51">
            <v>47</v>
          </cell>
        </row>
        <row r="52">
          <cell r="A52">
            <v>1994</v>
          </cell>
          <cell r="B52">
            <v>6896</v>
          </cell>
          <cell r="C52">
            <v>1.1914</v>
          </cell>
          <cell r="D52">
            <v>6896</v>
          </cell>
          <cell r="E52">
            <v>0</v>
          </cell>
          <cell r="F52">
            <v>1545</v>
          </cell>
          <cell r="G52">
            <v>48</v>
          </cell>
        </row>
        <row r="53">
          <cell r="A53">
            <v>1995</v>
          </cell>
          <cell r="B53">
            <v>8172</v>
          </cell>
          <cell r="C53">
            <v>1.1978</v>
          </cell>
          <cell r="D53">
            <v>8172</v>
          </cell>
          <cell r="F53">
            <v>1854</v>
          </cell>
          <cell r="G53">
            <v>49</v>
          </cell>
        </row>
        <row r="54">
          <cell r="A54">
            <v>1996</v>
          </cell>
          <cell r="B54">
            <v>9676</v>
          </cell>
          <cell r="C54">
            <v>1.1194</v>
          </cell>
          <cell r="D54">
            <v>9676</v>
          </cell>
          <cell r="F54">
            <v>2156</v>
          </cell>
          <cell r="G54">
            <v>50</v>
          </cell>
        </row>
        <row r="55">
          <cell r="A55">
            <v>1997</v>
          </cell>
          <cell r="B55">
            <v>10696</v>
          </cell>
          <cell r="C55">
            <v>1.0891</v>
          </cell>
          <cell r="D55">
            <v>10696</v>
          </cell>
          <cell r="F55">
            <v>2388</v>
          </cell>
          <cell r="G55">
            <v>51</v>
          </cell>
        </row>
        <row r="56">
          <cell r="A56">
            <v>1998</v>
          </cell>
          <cell r="B56">
            <v>11693</v>
          </cell>
          <cell r="C56">
            <v>1.085</v>
          </cell>
          <cell r="D56">
            <v>11693</v>
          </cell>
          <cell r="F56">
            <v>2603</v>
          </cell>
          <cell r="G56">
            <v>52</v>
          </cell>
        </row>
        <row r="57">
          <cell r="A57">
            <v>1999</v>
          </cell>
          <cell r="B57">
            <v>12658</v>
          </cell>
          <cell r="C57">
            <v>1.046</v>
          </cell>
          <cell r="D57">
            <v>12658</v>
          </cell>
          <cell r="F57">
            <v>2813</v>
          </cell>
          <cell r="G57">
            <v>53</v>
          </cell>
        </row>
        <row r="58">
          <cell r="A58">
            <v>2000</v>
          </cell>
          <cell r="B58">
            <v>13240</v>
          </cell>
          <cell r="C58">
            <v>1.0649999999999999</v>
          </cell>
          <cell r="D58">
            <v>13240</v>
          </cell>
          <cell r="F58">
            <v>2942.3384420919579</v>
          </cell>
          <cell r="G58">
            <v>54</v>
          </cell>
        </row>
        <row r="59">
          <cell r="A59">
            <v>2001</v>
          </cell>
          <cell r="B59">
            <v>14101</v>
          </cell>
          <cell r="C59">
            <v>1.06</v>
          </cell>
          <cell r="D59">
            <v>14101</v>
          </cell>
          <cell r="F59">
            <v>3133.6793332279985</v>
          </cell>
          <cell r="G59">
            <v>55</v>
          </cell>
        </row>
        <row r="60">
          <cell r="A60">
            <v>2002</v>
          </cell>
          <cell r="B60">
            <v>14947</v>
          </cell>
          <cell r="C60">
            <v>1.0649999999999999</v>
          </cell>
          <cell r="D60">
            <v>14947</v>
          </cell>
          <cell r="F60">
            <v>3321.6867593616689</v>
          </cell>
          <cell r="G60">
            <v>56</v>
          </cell>
        </row>
        <row r="61">
          <cell r="A61">
            <v>2003</v>
          </cell>
          <cell r="B61">
            <v>15918</v>
          </cell>
          <cell r="C61">
            <v>1.06</v>
          </cell>
          <cell r="D61">
            <v>15918</v>
          </cell>
          <cell r="F61">
            <v>3537.4730605150899</v>
          </cell>
          <cell r="G61">
            <v>57</v>
          </cell>
        </row>
        <row r="62">
          <cell r="A62">
            <v>2004</v>
          </cell>
          <cell r="B62">
            <v>16873</v>
          </cell>
          <cell r="C62">
            <v>1.06</v>
          </cell>
          <cell r="D62">
            <v>16873</v>
          </cell>
          <cell r="F62">
            <v>3749.7036656659825</v>
          </cell>
          <cell r="G62">
            <v>58</v>
          </cell>
        </row>
        <row r="63">
          <cell r="A63">
            <v>2005</v>
          </cell>
          <cell r="B63">
            <v>17886</v>
          </cell>
          <cell r="C63">
            <v>1.0569999999999999</v>
          </cell>
          <cell r="D63">
            <v>17886</v>
          </cell>
          <cell r="F63">
            <v>3974.8236688260395</v>
          </cell>
          <cell r="G63">
            <v>59</v>
          </cell>
        </row>
        <row r="64">
          <cell r="A64">
            <v>2006</v>
          </cell>
          <cell r="B64">
            <v>18905</v>
          </cell>
          <cell r="C64">
            <v>1.0529999999999999</v>
          </cell>
          <cell r="D64">
            <v>18905</v>
          </cell>
          <cell r="F64">
            <v>4201.2770579870439</v>
          </cell>
          <cell r="G64">
            <v>60</v>
          </cell>
        </row>
        <row r="65">
          <cell r="A65">
            <v>2007</v>
          </cell>
          <cell r="B65">
            <v>19907</v>
          </cell>
          <cell r="C65">
            <v>1.0509999999999999</v>
          </cell>
          <cell r="D65">
            <v>19907</v>
          </cell>
          <cell r="F65">
            <v>4423.9525201453625</v>
          </cell>
          <cell r="G65">
            <v>61</v>
          </cell>
        </row>
        <row r="66">
          <cell r="A66">
            <v>2008</v>
          </cell>
          <cell r="B66">
            <v>20922</v>
          </cell>
          <cell r="C66">
            <v>1.05</v>
          </cell>
          <cell r="D66">
            <v>20922</v>
          </cell>
          <cell r="F66">
            <v>4649.5169853057359</v>
          </cell>
          <cell r="G66">
            <v>62</v>
          </cell>
        </row>
        <row r="67">
          <cell r="A67">
            <v>2009</v>
          </cell>
          <cell r="B67">
            <v>21968</v>
          </cell>
          <cell r="C67">
            <v>1.05</v>
          </cell>
          <cell r="D67">
            <v>21968</v>
          </cell>
          <cell r="F67">
            <v>4881.970611471007</v>
          </cell>
          <cell r="G67">
            <v>63</v>
          </cell>
        </row>
        <row r="68">
          <cell r="A68">
            <v>2010</v>
          </cell>
          <cell r="B68">
            <v>23067</v>
          </cell>
          <cell r="C68">
            <v>1.0489999999999999</v>
          </cell>
          <cell r="D68">
            <v>23067</v>
          </cell>
          <cell r="F68">
            <v>5126.2024806446525</v>
          </cell>
          <cell r="G68">
            <v>64</v>
          </cell>
        </row>
        <row r="69">
          <cell r="A69">
            <v>2011</v>
          </cell>
          <cell r="B69">
            <v>24197</v>
          </cell>
          <cell r="C69">
            <v>1.048</v>
          </cell>
          <cell r="D69">
            <v>24197</v>
          </cell>
          <cell r="F69">
            <v>5377.3235108231956</v>
          </cell>
          <cell r="G69">
            <v>65</v>
          </cell>
        </row>
        <row r="70">
          <cell r="A70">
            <v>2012</v>
          </cell>
          <cell r="B70">
            <v>25359</v>
          </cell>
          <cell r="C70">
            <v>1.046</v>
          </cell>
          <cell r="D70">
            <v>25359</v>
          </cell>
          <cell r="F70">
            <v>5635.5559330067945</v>
          </cell>
          <cell r="G70">
            <v>66</v>
          </cell>
        </row>
        <row r="71">
          <cell r="A71">
            <v>2013</v>
          </cell>
          <cell r="B71">
            <v>26525</v>
          </cell>
          <cell r="C71">
            <v>1.044</v>
          </cell>
          <cell r="D71">
            <v>26525</v>
          </cell>
          <cell r="F71">
            <v>5894.6772791910253</v>
          </cell>
          <cell r="G71">
            <v>67</v>
          </cell>
        </row>
        <row r="72">
          <cell r="A72">
            <v>2014</v>
          </cell>
          <cell r="B72">
            <v>27692</v>
          </cell>
          <cell r="C72">
            <v>1.0429999999999999</v>
          </cell>
          <cell r="D72">
            <v>27692</v>
          </cell>
          <cell r="F72">
            <v>6154.020856375415</v>
          </cell>
          <cell r="G72">
            <v>68</v>
          </cell>
        </row>
        <row r="73">
          <cell r="A73">
            <v>2015</v>
          </cell>
          <cell r="B73">
            <v>28883</v>
          </cell>
          <cell r="C73">
            <v>1.042</v>
          </cell>
          <cell r="D73">
            <v>28883</v>
          </cell>
          <cell r="F73">
            <v>6418.6979775635964</v>
          </cell>
          <cell r="G73">
            <v>69</v>
          </cell>
        </row>
        <row r="74">
          <cell r="A74">
            <v>2016</v>
          </cell>
          <cell r="B74">
            <v>30096</v>
          </cell>
          <cell r="C74">
            <v>1.0409999999999999</v>
          </cell>
          <cell r="D74">
            <v>30096</v>
          </cell>
          <cell r="F74">
            <v>6688.2641807552536</v>
          </cell>
          <cell r="G74">
            <v>70</v>
          </cell>
        </row>
        <row r="75">
          <cell r="A75">
            <v>2017</v>
          </cell>
          <cell r="B75">
            <v>31330</v>
          </cell>
          <cell r="C75">
            <v>1.0389999999999999</v>
          </cell>
          <cell r="D75">
            <v>31330</v>
          </cell>
          <cell r="F75">
            <v>6962.4972349502295</v>
          </cell>
          <cell r="G75">
            <v>71</v>
          </cell>
        </row>
        <row r="76">
          <cell r="A76">
            <v>2018</v>
          </cell>
          <cell r="B76">
            <v>32552</v>
          </cell>
          <cell r="C76">
            <v>1.038</v>
          </cell>
          <cell r="D76">
            <v>32552</v>
          </cell>
          <cell r="F76">
            <v>7234.0635171433096</v>
          </cell>
          <cell r="G76">
            <v>72</v>
          </cell>
        </row>
        <row r="77">
          <cell r="A77">
            <v>2019</v>
          </cell>
          <cell r="B77">
            <v>33789</v>
          </cell>
          <cell r="C77">
            <v>1.036</v>
          </cell>
          <cell r="D77">
            <v>33789</v>
          </cell>
          <cell r="F77">
            <v>7508.9632643387595</v>
          </cell>
          <cell r="G77">
            <v>73</v>
          </cell>
        </row>
        <row r="78">
          <cell r="A78">
            <v>2020</v>
          </cell>
          <cell r="B78">
            <v>35005</v>
          </cell>
          <cell r="C78">
            <v>0</v>
          </cell>
          <cell r="D78">
            <v>35005</v>
          </cell>
          <cell r="F78">
            <v>7779.1961605308907</v>
          </cell>
          <cell r="G78">
            <v>74</v>
          </cell>
        </row>
        <row r="79">
          <cell r="G79">
            <v>75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>
        <row r="2">
          <cell r="A2" t="str">
            <v>Bilance dávkových příjmů od počátku roku</v>
          </cell>
        </row>
      </sheetData>
      <sheetData sheetId="63"/>
      <sheetData sheetId="64">
        <row r="2">
          <cell r="A2" t="str">
            <v>Bilance dávkových výdajů od počátku roku</v>
          </cell>
        </row>
      </sheetData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>
        <row r="2">
          <cell r="A2" t="str">
            <v>Bilance dávkových příjmů od počátku roku</v>
          </cell>
        </row>
      </sheetData>
      <sheetData sheetId="86"/>
      <sheetData sheetId="87">
        <row r="2">
          <cell r="A2" t="str">
            <v>Bilance dávkových výdajů od počátku roku</v>
          </cell>
        </row>
      </sheetData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ka_IZN_M"/>
      <sheetName val="ka_IZN_R"/>
      <sheetName val="ka_VVZ"/>
      <sheetName val="ka_KN"/>
      <sheetName val="ka_DS_M"/>
      <sheetName val="ka_DS_R"/>
      <sheetName val="ka_DS_ZV"/>
    </sheetNames>
    <sheetDataSet>
      <sheetData sheetId="0" refreshError="1"/>
      <sheetData sheetId="1" refreshError="1"/>
      <sheetData sheetId="2" refreshError="1"/>
      <sheetData sheetId="3">
        <row r="5">
          <cell r="A5">
            <v>1947</v>
          </cell>
          <cell r="B5">
            <v>780</v>
          </cell>
          <cell r="D5">
            <v>780</v>
          </cell>
          <cell r="F5">
            <v>101</v>
          </cell>
          <cell r="G5">
            <v>1</v>
          </cell>
        </row>
        <row r="6">
          <cell r="A6">
            <v>1948</v>
          </cell>
          <cell r="B6">
            <v>834</v>
          </cell>
          <cell r="D6">
            <v>834</v>
          </cell>
          <cell r="F6">
            <v>110</v>
          </cell>
          <cell r="G6">
            <v>2</v>
          </cell>
        </row>
        <row r="7">
          <cell r="A7">
            <v>1949</v>
          </cell>
          <cell r="B7">
            <v>888</v>
          </cell>
          <cell r="D7">
            <v>888</v>
          </cell>
          <cell r="F7">
            <v>120</v>
          </cell>
          <cell r="G7">
            <v>3</v>
          </cell>
        </row>
        <row r="8">
          <cell r="A8">
            <v>1950</v>
          </cell>
          <cell r="B8">
            <v>968</v>
          </cell>
          <cell r="D8">
            <v>968</v>
          </cell>
          <cell r="F8">
            <v>134</v>
          </cell>
          <cell r="G8">
            <v>4</v>
          </cell>
        </row>
        <row r="9">
          <cell r="A9">
            <v>1951</v>
          </cell>
          <cell r="B9">
            <v>1027</v>
          </cell>
          <cell r="D9">
            <v>1027</v>
          </cell>
          <cell r="F9">
            <v>144</v>
          </cell>
          <cell r="G9">
            <v>5</v>
          </cell>
        </row>
        <row r="10">
          <cell r="A10">
            <v>1952</v>
          </cell>
          <cell r="B10">
            <v>1068</v>
          </cell>
          <cell r="D10">
            <v>1068</v>
          </cell>
          <cell r="F10">
            <v>152</v>
          </cell>
          <cell r="G10">
            <v>6</v>
          </cell>
        </row>
        <row r="11">
          <cell r="A11">
            <v>1953</v>
          </cell>
          <cell r="B11">
            <v>1097</v>
          </cell>
          <cell r="D11">
            <v>1097</v>
          </cell>
          <cell r="F11">
            <v>155</v>
          </cell>
          <cell r="G11">
            <v>7</v>
          </cell>
        </row>
        <row r="12">
          <cell r="A12">
            <v>1954</v>
          </cell>
          <cell r="B12">
            <v>1162</v>
          </cell>
          <cell r="D12">
            <v>1162</v>
          </cell>
          <cell r="F12">
            <v>170</v>
          </cell>
          <cell r="G12">
            <v>8</v>
          </cell>
        </row>
        <row r="13">
          <cell r="A13">
            <v>1955</v>
          </cell>
          <cell r="B13">
            <v>1192</v>
          </cell>
          <cell r="D13">
            <v>1192</v>
          </cell>
          <cell r="F13">
            <v>174</v>
          </cell>
          <cell r="G13">
            <v>9</v>
          </cell>
        </row>
        <row r="14">
          <cell r="A14">
            <v>1956</v>
          </cell>
          <cell r="B14">
            <v>1222</v>
          </cell>
          <cell r="D14">
            <v>1222</v>
          </cell>
          <cell r="F14">
            <v>181</v>
          </cell>
          <cell r="G14">
            <v>10</v>
          </cell>
        </row>
        <row r="15">
          <cell r="A15">
            <v>1957</v>
          </cell>
          <cell r="B15">
            <v>1237</v>
          </cell>
          <cell r="D15">
            <v>1237</v>
          </cell>
          <cell r="F15">
            <v>181</v>
          </cell>
          <cell r="G15">
            <v>11</v>
          </cell>
        </row>
        <row r="16">
          <cell r="A16">
            <v>1958</v>
          </cell>
          <cell r="B16">
            <v>1255</v>
          </cell>
          <cell r="D16">
            <v>1255</v>
          </cell>
          <cell r="F16">
            <v>185</v>
          </cell>
          <cell r="G16">
            <v>12</v>
          </cell>
        </row>
        <row r="17">
          <cell r="A17">
            <v>1959</v>
          </cell>
          <cell r="B17">
            <v>1276</v>
          </cell>
          <cell r="D17">
            <v>1276</v>
          </cell>
          <cell r="F17">
            <v>189</v>
          </cell>
          <cell r="G17">
            <v>13</v>
          </cell>
        </row>
        <row r="18">
          <cell r="A18">
            <v>1960</v>
          </cell>
          <cell r="B18">
            <v>1303</v>
          </cell>
          <cell r="D18">
            <v>1303</v>
          </cell>
          <cell r="F18">
            <v>197</v>
          </cell>
          <cell r="G18">
            <v>14</v>
          </cell>
        </row>
        <row r="19">
          <cell r="A19">
            <v>1961</v>
          </cell>
          <cell r="B19">
            <v>1344</v>
          </cell>
          <cell r="D19">
            <v>1344</v>
          </cell>
          <cell r="F19">
            <v>205</v>
          </cell>
          <cell r="G19">
            <v>15</v>
          </cell>
        </row>
        <row r="20">
          <cell r="A20">
            <v>1962</v>
          </cell>
          <cell r="B20">
            <v>1356</v>
          </cell>
          <cell r="D20">
            <v>1356</v>
          </cell>
          <cell r="F20">
            <v>205</v>
          </cell>
          <cell r="G20">
            <v>16</v>
          </cell>
        </row>
        <row r="21">
          <cell r="A21">
            <v>1963</v>
          </cell>
          <cell r="B21">
            <v>1360</v>
          </cell>
          <cell r="D21">
            <v>1360</v>
          </cell>
          <cell r="F21">
            <v>205</v>
          </cell>
          <cell r="G21">
            <v>17</v>
          </cell>
        </row>
        <row r="22">
          <cell r="A22">
            <v>1964</v>
          </cell>
          <cell r="B22">
            <v>1411</v>
          </cell>
          <cell r="D22">
            <v>1411</v>
          </cell>
          <cell r="F22">
            <v>217</v>
          </cell>
          <cell r="G22">
            <v>18</v>
          </cell>
        </row>
        <row r="23">
          <cell r="A23">
            <v>1965</v>
          </cell>
          <cell r="B23">
            <v>1453</v>
          </cell>
          <cell r="D23">
            <v>1453</v>
          </cell>
          <cell r="F23">
            <v>225</v>
          </cell>
          <cell r="G23">
            <v>19</v>
          </cell>
        </row>
        <row r="24">
          <cell r="A24">
            <v>1966</v>
          </cell>
          <cell r="B24">
            <v>1494</v>
          </cell>
          <cell r="D24">
            <v>1494</v>
          </cell>
          <cell r="F24">
            <v>234</v>
          </cell>
          <cell r="G24">
            <v>20</v>
          </cell>
        </row>
        <row r="25">
          <cell r="A25">
            <v>1967</v>
          </cell>
          <cell r="B25">
            <v>1582</v>
          </cell>
          <cell r="D25">
            <v>1582</v>
          </cell>
          <cell r="F25">
            <v>255</v>
          </cell>
          <cell r="G25">
            <v>21</v>
          </cell>
        </row>
        <row r="26">
          <cell r="A26">
            <v>1968</v>
          </cell>
          <cell r="B26">
            <v>1717</v>
          </cell>
          <cell r="D26">
            <v>1717</v>
          </cell>
          <cell r="F26">
            <v>282</v>
          </cell>
          <cell r="G26">
            <v>22</v>
          </cell>
        </row>
        <row r="27">
          <cell r="A27">
            <v>1969</v>
          </cell>
          <cell r="B27">
            <v>1852</v>
          </cell>
          <cell r="D27">
            <v>1852</v>
          </cell>
          <cell r="F27">
            <v>314</v>
          </cell>
          <cell r="G27">
            <v>23</v>
          </cell>
        </row>
        <row r="28">
          <cell r="A28">
            <v>1970</v>
          </cell>
          <cell r="B28">
            <v>1915</v>
          </cell>
          <cell r="D28">
            <v>1915</v>
          </cell>
          <cell r="F28">
            <v>328</v>
          </cell>
          <cell r="G28">
            <v>24</v>
          </cell>
        </row>
        <row r="29">
          <cell r="A29">
            <v>1971</v>
          </cell>
          <cell r="B29">
            <v>1997</v>
          </cell>
          <cell r="D29">
            <v>1997</v>
          </cell>
          <cell r="F29">
            <v>347</v>
          </cell>
          <cell r="G29">
            <v>25</v>
          </cell>
        </row>
        <row r="30">
          <cell r="A30">
            <v>1972</v>
          </cell>
          <cell r="B30">
            <v>2090</v>
          </cell>
          <cell r="D30">
            <v>2090</v>
          </cell>
          <cell r="F30">
            <v>372</v>
          </cell>
          <cell r="G30">
            <v>26</v>
          </cell>
        </row>
        <row r="31">
          <cell r="A31">
            <v>1973</v>
          </cell>
          <cell r="B31">
            <v>2164</v>
          </cell>
          <cell r="D31">
            <v>2164</v>
          </cell>
          <cell r="F31">
            <v>393</v>
          </cell>
          <cell r="G31">
            <v>27</v>
          </cell>
        </row>
        <row r="32">
          <cell r="A32">
            <v>1974</v>
          </cell>
          <cell r="B32">
            <v>2237</v>
          </cell>
          <cell r="D32">
            <v>2237</v>
          </cell>
          <cell r="F32">
            <v>408</v>
          </cell>
          <cell r="G32">
            <v>28</v>
          </cell>
        </row>
        <row r="33">
          <cell r="A33">
            <v>1975</v>
          </cell>
          <cell r="B33">
            <v>2313</v>
          </cell>
          <cell r="D33">
            <v>2313</v>
          </cell>
          <cell r="F33">
            <v>428</v>
          </cell>
          <cell r="G33">
            <v>29</v>
          </cell>
        </row>
        <row r="34">
          <cell r="A34">
            <v>1976</v>
          </cell>
          <cell r="B34">
            <v>2382</v>
          </cell>
          <cell r="D34">
            <v>2382</v>
          </cell>
          <cell r="F34">
            <v>448</v>
          </cell>
          <cell r="G34">
            <v>30</v>
          </cell>
        </row>
        <row r="35">
          <cell r="A35">
            <v>1977</v>
          </cell>
          <cell r="B35">
            <v>2462</v>
          </cell>
          <cell r="D35">
            <v>2462</v>
          </cell>
          <cell r="F35">
            <v>470</v>
          </cell>
          <cell r="G35">
            <v>31</v>
          </cell>
        </row>
        <row r="36">
          <cell r="A36">
            <v>1978</v>
          </cell>
          <cell r="B36">
            <v>2537</v>
          </cell>
          <cell r="D36">
            <v>2537</v>
          </cell>
          <cell r="F36">
            <v>487</v>
          </cell>
          <cell r="G36">
            <v>32</v>
          </cell>
        </row>
        <row r="37">
          <cell r="A37">
            <v>1979</v>
          </cell>
          <cell r="B37">
            <v>2597</v>
          </cell>
          <cell r="D37">
            <v>2597</v>
          </cell>
          <cell r="F37">
            <v>504</v>
          </cell>
          <cell r="G37">
            <v>33</v>
          </cell>
        </row>
        <row r="38">
          <cell r="A38">
            <v>1980</v>
          </cell>
          <cell r="B38">
            <v>2656</v>
          </cell>
          <cell r="D38">
            <v>2656</v>
          </cell>
          <cell r="F38">
            <v>521</v>
          </cell>
          <cell r="G38">
            <v>34</v>
          </cell>
        </row>
        <row r="39">
          <cell r="A39">
            <v>1981</v>
          </cell>
          <cell r="B39">
            <v>2699</v>
          </cell>
          <cell r="D39">
            <v>2699</v>
          </cell>
          <cell r="F39">
            <v>532</v>
          </cell>
          <cell r="G39">
            <v>35</v>
          </cell>
        </row>
        <row r="40">
          <cell r="A40">
            <v>1982</v>
          </cell>
          <cell r="B40">
            <v>2765</v>
          </cell>
          <cell r="D40">
            <v>2765</v>
          </cell>
          <cell r="F40">
            <v>554</v>
          </cell>
          <cell r="G40">
            <v>36</v>
          </cell>
        </row>
        <row r="41">
          <cell r="A41">
            <v>1983</v>
          </cell>
          <cell r="B41">
            <v>2822</v>
          </cell>
          <cell r="D41">
            <v>2822</v>
          </cell>
          <cell r="F41">
            <v>571</v>
          </cell>
          <cell r="G41">
            <v>37</v>
          </cell>
        </row>
        <row r="42">
          <cell r="A42">
            <v>1984</v>
          </cell>
          <cell r="B42">
            <v>2875</v>
          </cell>
          <cell r="D42">
            <v>2875</v>
          </cell>
          <cell r="F42">
            <v>582</v>
          </cell>
          <cell r="G42">
            <v>38</v>
          </cell>
        </row>
        <row r="43">
          <cell r="A43">
            <v>1985</v>
          </cell>
          <cell r="B43">
            <v>2920</v>
          </cell>
          <cell r="D43">
            <v>2920</v>
          </cell>
          <cell r="F43">
            <v>594</v>
          </cell>
          <cell r="G43">
            <v>39</v>
          </cell>
        </row>
        <row r="44">
          <cell r="A44">
            <v>1986</v>
          </cell>
          <cell r="B44">
            <v>2964</v>
          </cell>
          <cell r="D44">
            <v>2964</v>
          </cell>
          <cell r="F44">
            <v>610</v>
          </cell>
          <cell r="G44">
            <v>40</v>
          </cell>
        </row>
        <row r="45">
          <cell r="A45">
            <v>1987</v>
          </cell>
          <cell r="B45">
            <v>3026</v>
          </cell>
          <cell r="D45">
            <v>3026</v>
          </cell>
          <cell r="F45">
            <v>627</v>
          </cell>
          <cell r="G45">
            <v>41</v>
          </cell>
        </row>
        <row r="46">
          <cell r="A46">
            <v>1988</v>
          </cell>
          <cell r="B46">
            <v>3095</v>
          </cell>
          <cell r="D46">
            <v>3095</v>
          </cell>
          <cell r="F46">
            <v>644</v>
          </cell>
          <cell r="G46">
            <v>42</v>
          </cell>
        </row>
        <row r="47">
          <cell r="A47">
            <v>1989</v>
          </cell>
          <cell r="B47">
            <v>3170</v>
          </cell>
          <cell r="D47">
            <v>3170</v>
          </cell>
          <cell r="E47">
            <v>0</v>
          </cell>
          <cell r="F47">
            <v>666</v>
          </cell>
          <cell r="G47">
            <v>43</v>
          </cell>
        </row>
        <row r="48">
          <cell r="A48">
            <v>1990</v>
          </cell>
          <cell r="B48">
            <v>3286</v>
          </cell>
          <cell r="D48">
            <v>3286</v>
          </cell>
          <cell r="E48">
            <v>70</v>
          </cell>
          <cell r="F48">
            <v>700</v>
          </cell>
          <cell r="G48">
            <v>44</v>
          </cell>
        </row>
        <row r="49">
          <cell r="A49">
            <v>1991</v>
          </cell>
          <cell r="B49">
            <v>3792</v>
          </cell>
          <cell r="D49">
            <v>3792</v>
          </cell>
          <cell r="E49">
            <v>140</v>
          </cell>
          <cell r="F49">
            <v>840</v>
          </cell>
          <cell r="G49">
            <v>45</v>
          </cell>
        </row>
        <row r="50">
          <cell r="A50">
            <v>1992</v>
          </cell>
          <cell r="B50">
            <v>4644</v>
          </cell>
          <cell r="D50">
            <v>4644</v>
          </cell>
          <cell r="E50">
            <v>0</v>
          </cell>
          <cell r="F50">
            <v>1081</v>
          </cell>
          <cell r="G50">
            <v>46</v>
          </cell>
        </row>
        <row r="51">
          <cell r="A51">
            <v>1993</v>
          </cell>
          <cell r="B51">
            <v>5817</v>
          </cell>
          <cell r="D51">
            <v>5817</v>
          </cell>
          <cell r="E51">
            <v>0</v>
          </cell>
          <cell r="F51">
            <v>1266</v>
          </cell>
          <cell r="G51">
            <v>47</v>
          </cell>
        </row>
        <row r="52">
          <cell r="A52">
            <v>1994</v>
          </cell>
          <cell r="B52">
            <v>6896</v>
          </cell>
          <cell r="C52">
            <v>1.1914</v>
          </cell>
          <cell r="D52">
            <v>6896</v>
          </cell>
          <cell r="E52">
            <v>0</v>
          </cell>
          <cell r="F52">
            <v>1545</v>
          </cell>
          <cell r="G52">
            <v>48</v>
          </cell>
        </row>
        <row r="53">
          <cell r="A53">
            <v>1995</v>
          </cell>
          <cell r="B53">
            <v>8172</v>
          </cell>
          <cell r="C53">
            <v>1.1978</v>
          </cell>
          <cell r="D53">
            <v>8172</v>
          </cell>
          <cell r="F53">
            <v>1854</v>
          </cell>
          <cell r="G53">
            <v>49</v>
          </cell>
        </row>
        <row r="54">
          <cell r="A54">
            <v>1996</v>
          </cell>
          <cell r="B54">
            <v>9676</v>
          </cell>
          <cell r="C54">
            <v>1.1194</v>
          </cell>
          <cell r="D54">
            <v>9676</v>
          </cell>
          <cell r="F54">
            <v>2156</v>
          </cell>
          <cell r="G54">
            <v>50</v>
          </cell>
        </row>
        <row r="55">
          <cell r="A55">
            <v>1997</v>
          </cell>
          <cell r="B55">
            <v>10696</v>
          </cell>
          <cell r="C55">
            <v>1.0891</v>
          </cell>
          <cell r="D55">
            <v>10696</v>
          </cell>
          <cell r="F55">
            <v>2388</v>
          </cell>
          <cell r="G55">
            <v>51</v>
          </cell>
        </row>
        <row r="56">
          <cell r="A56">
            <v>1998</v>
          </cell>
          <cell r="B56">
            <v>11693</v>
          </cell>
          <cell r="C56">
            <v>1.085</v>
          </cell>
          <cell r="D56">
            <v>11693</v>
          </cell>
          <cell r="F56">
            <v>2603</v>
          </cell>
          <cell r="G56">
            <v>52</v>
          </cell>
        </row>
        <row r="57">
          <cell r="A57">
            <v>1999</v>
          </cell>
          <cell r="B57">
            <v>12658</v>
          </cell>
          <cell r="C57">
            <v>1.046</v>
          </cell>
          <cell r="D57">
            <v>12658</v>
          </cell>
          <cell r="F57">
            <v>2813</v>
          </cell>
          <cell r="G57">
            <v>53</v>
          </cell>
        </row>
        <row r="58">
          <cell r="A58">
            <v>2000</v>
          </cell>
          <cell r="B58">
            <v>13240</v>
          </cell>
          <cell r="C58">
            <v>1.0649999999999999</v>
          </cell>
          <cell r="D58">
            <v>13240</v>
          </cell>
          <cell r="F58">
            <v>2942.3384420919579</v>
          </cell>
          <cell r="G58">
            <v>54</v>
          </cell>
        </row>
        <row r="59">
          <cell r="A59">
            <v>2001</v>
          </cell>
          <cell r="B59">
            <v>14101</v>
          </cell>
          <cell r="C59">
            <v>1.06</v>
          </cell>
          <cell r="D59">
            <v>14101</v>
          </cell>
          <cell r="F59">
            <v>3133.6793332279985</v>
          </cell>
          <cell r="G59">
            <v>55</v>
          </cell>
        </row>
        <row r="60">
          <cell r="A60">
            <v>2002</v>
          </cell>
          <cell r="B60">
            <v>14947</v>
          </cell>
          <cell r="C60">
            <v>1.0649999999999999</v>
          </cell>
          <cell r="D60">
            <v>14947</v>
          </cell>
          <cell r="F60">
            <v>3321.6867593616689</v>
          </cell>
          <cell r="G60">
            <v>56</v>
          </cell>
        </row>
        <row r="61">
          <cell r="A61">
            <v>2003</v>
          </cell>
          <cell r="B61">
            <v>15918</v>
          </cell>
          <cell r="C61">
            <v>1.06</v>
          </cell>
          <cell r="D61">
            <v>15918</v>
          </cell>
          <cell r="F61">
            <v>3537.4730605150899</v>
          </cell>
          <cell r="G61">
            <v>57</v>
          </cell>
        </row>
        <row r="62">
          <cell r="A62">
            <v>2004</v>
          </cell>
          <cell r="B62">
            <v>16873</v>
          </cell>
          <cell r="C62">
            <v>1.06</v>
          </cell>
          <cell r="D62">
            <v>16873</v>
          </cell>
          <cell r="F62">
            <v>3749.7036656659825</v>
          </cell>
          <cell r="G62">
            <v>58</v>
          </cell>
        </row>
        <row r="63">
          <cell r="A63">
            <v>2005</v>
          </cell>
          <cell r="B63">
            <v>17886</v>
          </cell>
          <cell r="C63">
            <v>1.0569999999999999</v>
          </cell>
          <cell r="D63">
            <v>17886</v>
          </cell>
          <cell r="F63">
            <v>3974.8236688260395</v>
          </cell>
          <cell r="G63">
            <v>59</v>
          </cell>
        </row>
        <row r="64">
          <cell r="A64">
            <v>2006</v>
          </cell>
          <cell r="B64">
            <v>18905</v>
          </cell>
          <cell r="C64">
            <v>1.0529999999999999</v>
          </cell>
          <cell r="D64">
            <v>18905</v>
          </cell>
          <cell r="F64">
            <v>4201.2770579870439</v>
          </cell>
          <cell r="G64">
            <v>60</v>
          </cell>
        </row>
        <row r="65">
          <cell r="A65">
            <v>2007</v>
          </cell>
          <cell r="B65">
            <v>19907</v>
          </cell>
          <cell r="C65">
            <v>1.0509999999999999</v>
          </cell>
          <cell r="D65">
            <v>19907</v>
          </cell>
          <cell r="F65">
            <v>4423.9525201453625</v>
          </cell>
          <cell r="G65">
            <v>61</v>
          </cell>
        </row>
        <row r="66">
          <cell r="A66">
            <v>2008</v>
          </cell>
          <cell r="B66">
            <v>20922</v>
          </cell>
          <cell r="C66">
            <v>1.05</v>
          </cell>
          <cell r="D66">
            <v>20922</v>
          </cell>
          <cell r="F66">
            <v>4649.5169853057359</v>
          </cell>
          <cell r="G66">
            <v>62</v>
          </cell>
        </row>
        <row r="67">
          <cell r="A67">
            <v>2009</v>
          </cell>
          <cell r="B67">
            <v>21968</v>
          </cell>
          <cell r="C67">
            <v>1.05</v>
          </cell>
          <cell r="D67">
            <v>21968</v>
          </cell>
          <cell r="F67">
            <v>4881.970611471007</v>
          </cell>
          <cell r="G67">
            <v>63</v>
          </cell>
        </row>
        <row r="68">
          <cell r="A68">
            <v>2010</v>
          </cell>
          <cell r="B68">
            <v>23067</v>
          </cell>
          <cell r="C68">
            <v>1.0489999999999999</v>
          </cell>
          <cell r="D68">
            <v>23067</v>
          </cell>
          <cell r="F68">
            <v>5126.2024806446525</v>
          </cell>
          <cell r="G68">
            <v>64</v>
          </cell>
        </row>
        <row r="69">
          <cell r="A69">
            <v>2011</v>
          </cell>
          <cell r="B69">
            <v>24197</v>
          </cell>
          <cell r="C69">
            <v>1.048</v>
          </cell>
          <cell r="D69">
            <v>24197</v>
          </cell>
          <cell r="F69">
            <v>5377.3235108231956</v>
          </cell>
          <cell r="G69">
            <v>65</v>
          </cell>
        </row>
        <row r="70">
          <cell r="A70">
            <v>2012</v>
          </cell>
          <cell r="B70">
            <v>25359</v>
          </cell>
          <cell r="C70">
            <v>1.046</v>
          </cell>
          <cell r="D70">
            <v>25359</v>
          </cell>
          <cell r="F70">
            <v>5635.5559330067945</v>
          </cell>
          <cell r="G70">
            <v>66</v>
          </cell>
        </row>
        <row r="71">
          <cell r="A71">
            <v>2013</v>
          </cell>
          <cell r="B71">
            <v>26525</v>
          </cell>
          <cell r="C71">
            <v>1.044</v>
          </cell>
          <cell r="D71">
            <v>26525</v>
          </cell>
          <cell r="F71">
            <v>5894.6772791910253</v>
          </cell>
          <cell r="G71">
            <v>67</v>
          </cell>
        </row>
        <row r="72">
          <cell r="A72">
            <v>2014</v>
          </cell>
          <cell r="B72">
            <v>27692</v>
          </cell>
          <cell r="C72">
            <v>1.0429999999999999</v>
          </cell>
          <cell r="D72">
            <v>27692</v>
          </cell>
          <cell r="F72">
            <v>6154.020856375415</v>
          </cell>
          <cell r="G72">
            <v>68</v>
          </cell>
        </row>
        <row r="73">
          <cell r="A73">
            <v>2015</v>
          </cell>
          <cell r="B73">
            <v>28883</v>
          </cell>
          <cell r="C73">
            <v>1.042</v>
          </cell>
          <cell r="D73">
            <v>28883</v>
          </cell>
          <cell r="F73">
            <v>6418.6979775635964</v>
          </cell>
          <cell r="G73">
            <v>69</v>
          </cell>
        </row>
        <row r="74">
          <cell r="A74">
            <v>2016</v>
          </cell>
          <cell r="B74">
            <v>30096</v>
          </cell>
          <cell r="C74">
            <v>1.0409999999999999</v>
          </cell>
          <cell r="D74">
            <v>30096</v>
          </cell>
          <cell r="F74">
            <v>6688.2641807552536</v>
          </cell>
          <cell r="G74">
            <v>70</v>
          </cell>
        </row>
        <row r="75">
          <cell r="A75">
            <v>2017</v>
          </cell>
          <cell r="B75">
            <v>31330</v>
          </cell>
          <cell r="C75">
            <v>1.0389999999999999</v>
          </cell>
          <cell r="D75">
            <v>31330</v>
          </cell>
          <cell r="F75">
            <v>6962.4972349502295</v>
          </cell>
          <cell r="G75">
            <v>71</v>
          </cell>
        </row>
        <row r="76">
          <cell r="A76">
            <v>2018</v>
          </cell>
          <cell r="B76">
            <v>32552</v>
          </cell>
          <cell r="C76">
            <v>1.038</v>
          </cell>
          <cell r="D76">
            <v>32552</v>
          </cell>
          <cell r="F76">
            <v>7234.0635171433096</v>
          </cell>
          <cell r="G76">
            <v>72</v>
          </cell>
        </row>
        <row r="77">
          <cell r="A77">
            <v>2019</v>
          </cell>
          <cell r="B77">
            <v>33789</v>
          </cell>
          <cell r="C77">
            <v>1.036</v>
          </cell>
          <cell r="D77">
            <v>33789</v>
          </cell>
          <cell r="F77">
            <v>7508.9632643387595</v>
          </cell>
          <cell r="G77">
            <v>73</v>
          </cell>
        </row>
        <row r="78">
          <cell r="A78">
            <v>2020</v>
          </cell>
          <cell r="B78">
            <v>35005</v>
          </cell>
          <cell r="C78">
            <v>0</v>
          </cell>
          <cell r="D78">
            <v>35005</v>
          </cell>
          <cell r="F78">
            <v>7779.1961605308907</v>
          </cell>
          <cell r="G78">
            <v>74</v>
          </cell>
        </row>
        <row r="79">
          <cell r="G79">
            <v>75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duch_A"/>
      <sheetName val="duch_B"/>
      <sheetName val="S_pocvys"/>
      <sheetName val="predc_vyse"/>
      <sheetName val="predc_poc"/>
      <sheetName val="predc_RNvyse"/>
      <sheetName val="predc_RNpoc"/>
      <sheetName val="staro_novo"/>
      <sheetName val="podil_zv"/>
      <sheetName val="S_mzd"/>
      <sheetName val="rozl"/>
      <sheetName val="rozl (200)"/>
      <sheetName val="rozl (500)"/>
      <sheetName val="rozl(200)G"/>
      <sheetName val="rozl(500)G"/>
      <sheetName val="char"/>
      <sheetName val="NPpoc"/>
      <sheetName val="NPvys"/>
      <sheetName val="odA69"/>
      <sheetName val="real_S"/>
      <sheetName val="S_mzda"/>
    </sheetNames>
    <sheetDataSet>
      <sheetData sheetId="0">
        <row r="42">
          <cell r="A42" t="str">
            <v>zakov_2</v>
          </cell>
          <cell r="B42" t="str">
            <v>C:\B\E\RUZNE</v>
          </cell>
          <cell r="F42" t="str">
            <v>propojen na :</v>
          </cell>
        </row>
        <row r="43">
          <cell r="A43" t="str">
            <v>k_VVZ_R</v>
          </cell>
          <cell r="B43" t="str">
            <v>='C:\B\E\VYVOJ\[konst_A_2.xls]ka_VVZ'!$A$4:$G$79</v>
          </cell>
        </row>
        <row r="44">
          <cell r="A44" t="str">
            <v>Kdatu</v>
          </cell>
          <cell r="B44" t="str">
            <v>=S_pocvys!$A$8</v>
          </cell>
        </row>
        <row r="45">
          <cell r="A45" t="str">
            <v>RED</v>
          </cell>
          <cell r="B45" t="str">
            <v>='C:\B\E\DUCHODY\VYPOCET3.XLS'!RED</v>
          </cell>
        </row>
        <row r="46">
          <cell r="A46" t="str">
            <v>zzCESTA</v>
          </cell>
          <cell r="B46" t="str">
            <v>=popis!$B$37</v>
          </cell>
        </row>
        <row r="47">
          <cell r="A47" t="str">
            <v>zzNAZVY</v>
          </cell>
          <cell r="B47" t="str">
            <v>=popis!$A$38:$B$88</v>
          </cell>
        </row>
        <row r="48">
          <cell r="A48" t="str">
            <v>ZZPROPOJENI</v>
          </cell>
          <cell r="B48" t="str">
            <v>=popis!$F$37</v>
          </cell>
        </row>
        <row r="49">
          <cell r="A49" t="str">
            <v>ZZSOUBOR</v>
          </cell>
          <cell r="B49" t="str">
            <v>=popis!$A$37</v>
          </cell>
        </row>
      </sheetData>
      <sheetData sheetId="1"/>
      <sheetData sheetId="2"/>
      <sheetData sheetId="3">
        <row r="8">
          <cell r="A8">
            <v>36525</v>
          </cell>
        </row>
      </sheetData>
      <sheetData sheetId="4"/>
      <sheetData sheetId="5"/>
      <sheetData sheetId="6">
        <row r="10">
          <cell r="A10" t="str">
            <v>muži</v>
          </cell>
        </row>
        <row r="15">
          <cell r="A15" t="str">
            <v>ženy</v>
          </cell>
        </row>
        <row r="20">
          <cell r="A20" t="str">
            <v>celkem</v>
          </cell>
        </row>
      </sheetData>
      <sheetData sheetId="7">
        <row r="4">
          <cell r="L4" t="str">
            <v>C:\B\E\STAT_UDZ\ROK1999\STAV1299\</v>
          </cell>
        </row>
        <row r="10">
          <cell r="A10" t="str">
            <v>muži</v>
          </cell>
        </row>
        <row r="15">
          <cell r="A15" t="str">
            <v>ženy</v>
          </cell>
        </row>
        <row r="20">
          <cell r="A20" t="str">
            <v>celkem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duch_A"/>
      <sheetName val="duch_B"/>
      <sheetName val="S_pocvys"/>
      <sheetName val="predc_vyse"/>
      <sheetName val="predc_poc"/>
      <sheetName val="predc_RNvyse"/>
      <sheetName val="predc_RNpoc"/>
      <sheetName val="staro_novo"/>
      <sheetName val="podil_zv"/>
      <sheetName val="S_mzd"/>
      <sheetName val="rozl"/>
      <sheetName val="rozl (200)"/>
      <sheetName val="rozl (500)"/>
      <sheetName val="rozl(200)G"/>
      <sheetName val="rozl(500)G"/>
      <sheetName val="char"/>
      <sheetName val="NPpoc"/>
      <sheetName val="NPvys"/>
      <sheetName val="odA69"/>
      <sheetName val="real_S"/>
      <sheetName val="S_mzda"/>
    </sheetNames>
    <sheetDataSet>
      <sheetData sheetId="0">
        <row r="42">
          <cell r="A42" t="str">
            <v>zakov_2</v>
          </cell>
          <cell r="B42" t="str">
            <v>C:\B\E\RUZNE</v>
          </cell>
          <cell r="F42" t="str">
            <v>propojen na :</v>
          </cell>
        </row>
        <row r="43">
          <cell r="A43" t="str">
            <v>k_VVZ_R</v>
          </cell>
          <cell r="B43" t="str">
            <v>='C:\B\E\VYVOJ\[konst_A_2.xls]ka_VVZ'!$A$4:$G$79</v>
          </cell>
        </row>
        <row r="44">
          <cell r="A44" t="str">
            <v>Kdatu</v>
          </cell>
          <cell r="B44" t="str">
            <v>=S_pocvys!$A$8</v>
          </cell>
        </row>
        <row r="45">
          <cell r="A45" t="str">
            <v>RED</v>
          </cell>
          <cell r="B45" t="str">
            <v>='C:\B\E\DUCHODY\VYPOCET3.XLS'!RED</v>
          </cell>
        </row>
        <row r="46">
          <cell r="A46" t="str">
            <v>zzCESTA</v>
          </cell>
          <cell r="B46" t="str">
            <v>=popis!$B$37</v>
          </cell>
        </row>
        <row r="47">
          <cell r="A47" t="str">
            <v>zzNAZVY</v>
          </cell>
          <cell r="B47" t="str">
            <v>=popis!$A$38:$B$88</v>
          </cell>
        </row>
        <row r="48">
          <cell r="A48" t="str">
            <v>ZZPROPOJENI</v>
          </cell>
          <cell r="B48" t="str">
            <v>=popis!$F$37</v>
          </cell>
        </row>
        <row r="49">
          <cell r="A49" t="str">
            <v>ZZSOUBOR</v>
          </cell>
          <cell r="B49" t="str">
            <v>=popis!$A$37</v>
          </cell>
        </row>
      </sheetData>
      <sheetData sheetId="1"/>
      <sheetData sheetId="2"/>
      <sheetData sheetId="3">
        <row r="8">
          <cell r="A8">
            <v>36525</v>
          </cell>
        </row>
      </sheetData>
      <sheetData sheetId="4"/>
      <sheetData sheetId="5"/>
      <sheetData sheetId="6">
        <row r="10">
          <cell r="A10" t="str">
            <v>muži</v>
          </cell>
        </row>
        <row r="15">
          <cell r="A15" t="str">
            <v>ženy</v>
          </cell>
        </row>
        <row r="20">
          <cell r="A20" t="str">
            <v>celkem</v>
          </cell>
        </row>
      </sheetData>
      <sheetData sheetId="7">
        <row r="4">
          <cell r="L4" t="str">
            <v>C:\B\E\STAT_UDZ\ROK1999\STAV1299\</v>
          </cell>
        </row>
        <row r="10">
          <cell r="A10" t="str">
            <v>muži</v>
          </cell>
        </row>
        <row r="15">
          <cell r="A15" t="str">
            <v>ženy</v>
          </cell>
        </row>
        <row r="20">
          <cell r="A20" t="str">
            <v>celkem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STRUKCE"/>
      <sheetName val="VSTUP soukr"/>
      <sheetName val="MZDY"/>
      <sheetName val="NÁKLADY"/>
      <sheetName val="DANĚ"/>
      <sheetName val="data pro graf"/>
      <sheetName val="příjem"/>
      <sheetName val="zadej VÝSTUP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STRUKCE"/>
      <sheetName val="VSTUP soukr"/>
      <sheetName val="MZDY"/>
      <sheetName val="NÁKLADY"/>
      <sheetName val="DANĚ"/>
      <sheetName val="data pro graf"/>
      <sheetName val="příjem"/>
      <sheetName val="zadej VÝSTUP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abSelected="1" zoomScaleNormal="100" workbookViewId="0">
      <selection activeCell="D7" sqref="D7"/>
    </sheetView>
  </sheetViews>
  <sheetFormatPr defaultRowHeight="15"/>
  <cols>
    <col min="1" max="2" width="23.7109375" customWidth="1"/>
    <col min="257" max="258" width="23.7109375" customWidth="1"/>
    <col min="513" max="514" width="23.7109375" customWidth="1"/>
    <col min="769" max="770" width="23.7109375" customWidth="1"/>
    <col min="1025" max="1026" width="23.7109375" customWidth="1"/>
    <col min="1281" max="1282" width="23.7109375" customWidth="1"/>
    <col min="1537" max="1538" width="23.7109375" customWidth="1"/>
    <col min="1793" max="1794" width="23.7109375" customWidth="1"/>
    <col min="2049" max="2050" width="23.7109375" customWidth="1"/>
    <col min="2305" max="2306" width="23.7109375" customWidth="1"/>
    <col min="2561" max="2562" width="23.7109375" customWidth="1"/>
    <col min="2817" max="2818" width="23.7109375" customWidth="1"/>
    <col min="3073" max="3074" width="23.7109375" customWidth="1"/>
    <col min="3329" max="3330" width="23.7109375" customWidth="1"/>
    <col min="3585" max="3586" width="23.7109375" customWidth="1"/>
    <col min="3841" max="3842" width="23.7109375" customWidth="1"/>
    <col min="4097" max="4098" width="23.7109375" customWidth="1"/>
    <col min="4353" max="4354" width="23.7109375" customWidth="1"/>
    <col min="4609" max="4610" width="23.7109375" customWidth="1"/>
    <col min="4865" max="4866" width="23.7109375" customWidth="1"/>
    <col min="5121" max="5122" width="23.7109375" customWidth="1"/>
    <col min="5377" max="5378" width="23.7109375" customWidth="1"/>
    <col min="5633" max="5634" width="23.7109375" customWidth="1"/>
    <col min="5889" max="5890" width="23.7109375" customWidth="1"/>
    <col min="6145" max="6146" width="23.7109375" customWidth="1"/>
    <col min="6401" max="6402" width="23.7109375" customWidth="1"/>
    <col min="6657" max="6658" width="23.7109375" customWidth="1"/>
    <col min="6913" max="6914" width="23.7109375" customWidth="1"/>
    <col min="7169" max="7170" width="23.7109375" customWidth="1"/>
    <col min="7425" max="7426" width="23.7109375" customWidth="1"/>
    <col min="7681" max="7682" width="23.7109375" customWidth="1"/>
    <col min="7937" max="7938" width="23.7109375" customWidth="1"/>
    <col min="8193" max="8194" width="23.7109375" customWidth="1"/>
    <col min="8449" max="8450" width="23.7109375" customWidth="1"/>
    <col min="8705" max="8706" width="23.7109375" customWidth="1"/>
    <col min="8961" max="8962" width="23.7109375" customWidth="1"/>
    <col min="9217" max="9218" width="23.7109375" customWidth="1"/>
    <col min="9473" max="9474" width="23.7109375" customWidth="1"/>
    <col min="9729" max="9730" width="23.7109375" customWidth="1"/>
    <col min="9985" max="9986" width="23.7109375" customWidth="1"/>
    <col min="10241" max="10242" width="23.7109375" customWidth="1"/>
    <col min="10497" max="10498" width="23.7109375" customWidth="1"/>
    <col min="10753" max="10754" width="23.7109375" customWidth="1"/>
    <col min="11009" max="11010" width="23.7109375" customWidth="1"/>
    <col min="11265" max="11266" width="23.7109375" customWidth="1"/>
    <col min="11521" max="11522" width="23.7109375" customWidth="1"/>
    <col min="11777" max="11778" width="23.7109375" customWidth="1"/>
    <col min="12033" max="12034" width="23.7109375" customWidth="1"/>
    <col min="12289" max="12290" width="23.7109375" customWidth="1"/>
    <col min="12545" max="12546" width="23.7109375" customWidth="1"/>
    <col min="12801" max="12802" width="23.7109375" customWidth="1"/>
    <col min="13057" max="13058" width="23.7109375" customWidth="1"/>
    <col min="13313" max="13314" width="23.7109375" customWidth="1"/>
    <col min="13569" max="13570" width="23.7109375" customWidth="1"/>
    <col min="13825" max="13826" width="23.7109375" customWidth="1"/>
    <col min="14081" max="14082" width="23.7109375" customWidth="1"/>
    <col min="14337" max="14338" width="23.7109375" customWidth="1"/>
    <col min="14593" max="14594" width="23.7109375" customWidth="1"/>
    <col min="14849" max="14850" width="23.7109375" customWidth="1"/>
    <col min="15105" max="15106" width="23.7109375" customWidth="1"/>
    <col min="15361" max="15362" width="23.7109375" customWidth="1"/>
    <col min="15617" max="15618" width="23.7109375" customWidth="1"/>
    <col min="15873" max="15874" width="23.7109375" customWidth="1"/>
    <col min="16129" max="16130" width="23.7109375" customWidth="1"/>
  </cols>
  <sheetData>
    <row r="1" spans="1:2">
      <c r="A1" s="1627"/>
      <c r="B1" s="1627"/>
    </row>
    <row r="2" spans="1:2" ht="31.5">
      <c r="A2" s="1628" t="s">
        <v>326</v>
      </c>
      <c r="B2" s="1629"/>
    </row>
    <row r="3" spans="1:2" ht="27.75">
      <c r="A3" s="1630"/>
      <c r="B3" s="1630"/>
    </row>
    <row r="4" spans="1:2" ht="31.5">
      <c r="A4" s="1628" t="s">
        <v>327</v>
      </c>
      <c r="B4" s="1631"/>
    </row>
    <row r="5" spans="1:2">
      <c r="A5" s="1627"/>
      <c r="B5" s="1627"/>
    </row>
    <row r="33" spans="2:2">
      <c r="B33" s="1627"/>
    </row>
  </sheetData>
  <mergeCells count="2">
    <mergeCell ref="A2:B2"/>
    <mergeCell ref="A4:B4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workbookViewId="0"/>
  </sheetViews>
  <sheetFormatPr defaultRowHeight="12.75"/>
  <cols>
    <col min="1" max="1" width="28.7109375" style="671" customWidth="1"/>
    <col min="2" max="8" width="15.7109375" style="671" customWidth="1"/>
    <col min="9" max="9" width="20.7109375" style="671" customWidth="1"/>
    <col min="10" max="10" width="9.140625" style="671"/>
    <col min="11" max="11" width="13.7109375" style="671" bestFit="1" customWidth="1"/>
    <col min="12" max="16384" width="9.140625" style="671"/>
  </cols>
  <sheetData>
    <row r="1" spans="1:9" s="690" customFormat="1" ht="15" customHeight="1">
      <c r="A1" s="269"/>
      <c r="B1" s="269"/>
      <c r="C1" s="269"/>
      <c r="D1" s="269"/>
      <c r="E1" s="269"/>
      <c r="F1" s="269"/>
      <c r="G1" s="269"/>
      <c r="H1" s="269"/>
      <c r="I1" s="270" t="s">
        <v>311</v>
      </c>
    </row>
    <row r="2" spans="1:9" s="690" customFormat="1" ht="15" customHeight="1">
      <c r="A2" s="269"/>
      <c r="B2" s="269"/>
      <c r="C2" s="269"/>
      <c r="D2" s="269"/>
      <c r="E2" s="269"/>
      <c r="F2" s="269"/>
      <c r="G2" s="269"/>
      <c r="H2" s="269"/>
      <c r="I2" s="269"/>
    </row>
    <row r="3" spans="1:9" s="839" customFormat="1" ht="24.95" customHeight="1">
      <c r="A3" s="1396" t="s">
        <v>312</v>
      </c>
      <c r="B3" s="1397"/>
      <c r="C3" s="1397"/>
      <c r="D3" s="1397"/>
      <c r="E3" s="1397"/>
      <c r="F3" s="1397"/>
      <c r="G3" s="1397"/>
      <c r="H3" s="1397"/>
      <c r="I3" s="1397"/>
    </row>
    <row r="4" spans="1:9" s="690" customFormat="1" ht="15" customHeight="1">
      <c r="A4" s="1398" t="s">
        <v>218</v>
      </c>
      <c r="B4" s="1399"/>
      <c r="C4" s="1399"/>
      <c r="D4" s="1399"/>
      <c r="E4" s="1399"/>
      <c r="F4" s="1399"/>
      <c r="G4" s="1399"/>
      <c r="H4" s="1399"/>
      <c r="I4" s="1399"/>
    </row>
    <row r="5" spans="1:9" s="690" customFormat="1" ht="15" customHeight="1" thickBot="1">
      <c r="A5" s="269"/>
      <c r="B5" s="269"/>
      <c r="C5" s="269"/>
      <c r="D5" s="269"/>
      <c r="E5" s="269"/>
      <c r="F5" s="269"/>
      <c r="G5" s="269"/>
      <c r="H5" s="269"/>
      <c r="I5" s="269"/>
    </row>
    <row r="6" spans="1:9" s="672" customFormat="1" ht="45" customHeight="1" thickTop="1">
      <c r="A6" s="1400" t="s">
        <v>33</v>
      </c>
      <c r="B6" s="1403" t="s">
        <v>237</v>
      </c>
      <c r="C6" s="1404"/>
      <c r="D6" s="1405" t="s">
        <v>4</v>
      </c>
      <c r="E6" s="1406"/>
      <c r="F6" s="1407" t="s">
        <v>846</v>
      </c>
      <c r="G6" s="1408"/>
      <c r="H6" s="1409"/>
      <c r="I6" s="1377" t="s">
        <v>845</v>
      </c>
    </row>
    <row r="7" spans="1:9" s="672" customFormat="1" ht="35.1" customHeight="1">
      <c r="A7" s="1401"/>
      <c r="B7" s="1013" t="s">
        <v>425</v>
      </c>
      <c r="C7" s="1012" t="s">
        <v>425</v>
      </c>
      <c r="D7" s="1011" t="s">
        <v>6</v>
      </c>
      <c r="E7" s="1006" t="s">
        <v>238</v>
      </c>
      <c r="F7" s="1010"/>
      <c r="G7" s="1347" t="s">
        <v>839</v>
      </c>
      <c r="H7" s="1411"/>
      <c r="I7" s="1410"/>
    </row>
    <row r="8" spans="1:9" s="672" customFormat="1" ht="20.100000000000001" customHeight="1" thickBot="1">
      <c r="A8" s="1402"/>
      <c r="B8" s="1009">
        <v>2012</v>
      </c>
      <c r="C8" s="1008">
        <v>2013</v>
      </c>
      <c r="D8" s="1007" t="s">
        <v>239</v>
      </c>
      <c r="E8" s="1006" t="s">
        <v>240</v>
      </c>
      <c r="F8" s="1005" t="s">
        <v>302</v>
      </c>
      <c r="G8" s="1004" t="s">
        <v>302</v>
      </c>
      <c r="H8" s="1003" t="s">
        <v>220</v>
      </c>
      <c r="I8" s="1002" t="s">
        <v>220</v>
      </c>
    </row>
    <row r="9" spans="1:9" s="672" customFormat="1" ht="20.100000000000001" customHeight="1" thickTop="1">
      <c r="A9" s="1001" t="s">
        <v>67</v>
      </c>
      <c r="B9" s="1000">
        <v>32632</v>
      </c>
      <c r="C9" s="999">
        <v>32345</v>
      </c>
      <c r="D9" s="998">
        <v>99.1</v>
      </c>
      <c r="E9" s="997">
        <v>97.443461160275319</v>
      </c>
      <c r="F9" s="996">
        <v>737.1</v>
      </c>
      <c r="G9" s="995">
        <v>6.7</v>
      </c>
      <c r="H9" s="994">
        <v>0.9</v>
      </c>
      <c r="I9" s="993">
        <v>4.7</v>
      </c>
    </row>
    <row r="10" spans="1:9" s="672" customFormat="1" ht="20.100000000000001" customHeight="1">
      <c r="A10" s="992" t="s">
        <v>313</v>
      </c>
      <c r="B10" s="991">
        <v>24397</v>
      </c>
      <c r="C10" s="990">
        <v>24599</v>
      </c>
      <c r="D10" s="989">
        <v>100.8</v>
      </c>
      <c r="E10" s="988">
        <v>99.115044247787608</v>
      </c>
      <c r="F10" s="987">
        <v>367.9</v>
      </c>
      <c r="G10" s="986">
        <v>-1.9</v>
      </c>
      <c r="H10" s="985">
        <v>-0.5</v>
      </c>
      <c r="I10" s="984">
        <v>6.2</v>
      </c>
    </row>
    <row r="11" spans="1:9" s="672" customFormat="1" ht="20.100000000000001" customHeight="1">
      <c r="A11" s="992" t="s">
        <v>314</v>
      </c>
      <c r="B11" s="991">
        <v>21626</v>
      </c>
      <c r="C11" s="990">
        <v>21768</v>
      </c>
      <c r="D11" s="989">
        <v>100.7</v>
      </c>
      <c r="E11" s="988">
        <v>99.016715830875128</v>
      </c>
      <c r="F11" s="987">
        <v>210.4</v>
      </c>
      <c r="G11" s="986">
        <v>-1.6</v>
      </c>
      <c r="H11" s="985">
        <v>-0.8</v>
      </c>
      <c r="I11" s="984">
        <v>5.9</v>
      </c>
    </row>
    <row r="12" spans="1:9" s="672" customFormat="1" ht="20.100000000000001" customHeight="1">
      <c r="A12" s="992" t="s">
        <v>315</v>
      </c>
      <c r="B12" s="991">
        <v>23076</v>
      </c>
      <c r="C12" s="990">
        <v>23105</v>
      </c>
      <c r="D12" s="989">
        <v>100.1</v>
      </c>
      <c r="E12" s="988">
        <v>98.426745329400191</v>
      </c>
      <c r="F12" s="987">
        <v>199.3</v>
      </c>
      <c r="G12" s="986">
        <v>-0.9</v>
      </c>
      <c r="H12" s="985">
        <v>-0.4</v>
      </c>
      <c r="I12" s="984">
        <v>5.9</v>
      </c>
    </row>
    <row r="13" spans="1:9" s="672" customFormat="1" ht="20.100000000000001" customHeight="1">
      <c r="A13" s="992" t="s">
        <v>316</v>
      </c>
      <c r="B13" s="991">
        <v>20848</v>
      </c>
      <c r="C13" s="990">
        <v>20850</v>
      </c>
      <c r="D13" s="989">
        <v>100</v>
      </c>
      <c r="E13" s="988">
        <v>98.328416912487711</v>
      </c>
      <c r="F13" s="987">
        <v>88.4</v>
      </c>
      <c r="G13" s="986">
        <v>-1.7</v>
      </c>
      <c r="H13" s="985">
        <v>-1.9</v>
      </c>
      <c r="I13" s="984">
        <v>8.6999999999999993</v>
      </c>
    </row>
    <row r="14" spans="1:9" s="672" customFormat="1" ht="20.100000000000001" customHeight="1">
      <c r="A14" s="992" t="s">
        <v>317</v>
      </c>
      <c r="B14" s="991">
        <v>22008</v>
      </c>
      <c r="C14" s="990">
        <v>22172</v>
      </c>
      <c r="D14" s="989">
        <v>100.7</v>
      </c>
      <c r="E14" s="988">
        <v>99.016715830875128</v>
      </c>
      <c r="F14" s="987">
        <v>235.3</v>
      </c>
      <c r="G14" s="986">
        <v>-8</v>
      </c>
      <c r="H14" s="985">
        <v>-3.3</v>
      </c>
      <c r="I14" s="984">
        <v>10.9</v>
      </c>
    </row>
    <row r="15" spans="1:9" s="672" customFormat="1" ht="20.100000000000001" customHeight="1">
      <c r="A15" s="992" t="s">
        <v>318</v>
      </c>
      <c r="B15" s="991">
        <v>22192</v>
      </c>
      <c r="C15" s="990">
        <v>22398</v>
      </c>
      <c r="D15" s="989">
        <v>100.9</v>
      </c>
      <c r="E15" s="988">
        <v>99.213372664700103</v>
      </c>
      <c r="F15" s="987">
        <v>133.9</v>
      </c>
      <c r="G15" s="986">
        <v>-1</v>
      </c>
      <c r="H15" s="985">
        <v>-0.8</v>
      </c>
      <c r="I15" s="984">
        <v>7.9</v>
      </c>
    </row>
    <row r="16" spans="1:9" s="672" customFormat="1" ht="20.100000000000001" customHeight="1">
      <c r="A16" s="992" t="s">
        <v>319</v>
      </c>
      <c r="B16" s="991">
        <v>22006</v>
      </c>
      <c r="C16" s="990">
        <v>22199</v>
      </c>
      <c r="D16" s="989">
        <v>100.9</v>
      </c>
      <c r="E16" s="988">
        <v>99.213372664700103</v>
      </c>
      <c r="F16" s="987">
        <v>181.2</v>
      </c>
      <c r="G16" s="986">
        <v>-2.1</v>
      </c>
      <c r="H16" s="985">
        <v>-1.1000000000000001</v>
      </c>
      <c r="I16" s="984">
        <v>6.4</v>
      </c>
    </row>
    <row r="17" spans="1:9" s="672" customFormat="1" ht="20.100000000000001" customHeight="1">
      <c r="A17" s="992" t="s">
        <v>320</v>
      </c>
      <c r="B17" s="991">
        <v>21146</v>
      </c>
      <c r="C17" s="990">
        <v>21336</v>
      </c>
      <c r="D17" s="989">
        <v>100.9</v>
      </c>
      <c r="E17" s="988">
        <v>99.213372664700103</v>
      </c>
      <c r="F17" s="987">
        <v>168.6</v>
      </c>
      <c r="G17" s="986">
        <v>-3.1</v>
      </c>
      <c r="H17" s="985">
        <v>-1.8</v>
      </c>
      <c r="I17" s="984">
        <v>6.5</v>
      </c>
    </row>
    <row r="18" spans="1:9" s="672" customFormat="1" ht="20.100000000000001" customHeight="1">
      <c r="A18" s="992" t="s">
        <v>46</v>
      </c>
      <c r="B18" s="991">
        <v>21682</v>
      </c>
      <c r="C18" s="990">
        <v>21974</v>
      </c>
      <c r="D18" s="989">
        <v>101.3</v>
      </c>
      <c r="E18" s="988">
        <v>99.606686332350051</v>
      </c>
      <c r="F18" s="987">
        <v>167</v>
      </c>
      <c r="G18" s="986">
        <v>-1.9</v>
      </c>
      <c r="H18" s="985">
        <v>-1.1000000000000001</v>
      </c>
      <c r="I18" s="984">
        <v>6.8</v>
      </c>
    </row>
    <row r="19" spans="1:9" s="672" customFormat="1" ht="20.100000000000001" customHeight="1">
      <c r="A19" s="992" t="s">
        <v>321</v>
      </c>
      <c r="B19" s="991">
        <v>23103</v>
      </c>
      <c r="C19" s="990">
        <v>23378</v>
      </c>
      <c r="D19" s="989">
        <v>101.2</v>
      </c>
      <c r="E19" s="988">
        <v>99.508357915437557</v>
      </c>
      <c r="F19" s="987">
        <v>420.2</v>
      </c>
      <c r="G19" s="986">
        <v>-2.5</v>
      </c>
      <c r="H19" s="985">
        <v>-0.6</v>
      </c>
      <c r="I19" s="984">
        <v>7.8</v>
      </c>
    </row>
    <row r="20" spans="1:9" s="672" customFormat="1" ht="20.100000000000001" customHeight="1">
      <c r="A20" s="992" t="s">
        <v>322</v>
      </c>
      <c r="B20" s="991">
        <v>21308</v>
      </c>
      <c r="C20" s="990">
        <v>21467</v>
      </c>
      <c r="D20" s="989">
        <v>100.7</v>
      </c>
      <c r="E20" s="988">
        <v>99.016715830875128</v>
      </c>
      <c r="F20" s="987">
        <v>201.2</v>
      </c>
      <c r="G20" s="986">
        <v>-2.7</v>
      </c>
      <c r="H20" s="985">
        <v>-1.3</v>
      </c>
      <c r="I20" s="984">
        <v>8.5</v>
      </c>
    </row>
    <row r="21" spans="1:9" s="672" customFormat="1" ht="20.100000000000001" customHeight="1">
      <c r="A21" s="992" t="s">
        <v>323</v>
      </c>
      <c r="B21" s="991">
        <v>21385</v>
      </c>
      <c r="C21" s="990">
        <v>21333</v>
      </c>
      <c r="D21" s="989">
        <v>99.8</v>
      </c>
      <c r="E21" s="988">
        <v>98.131760078662737</v>
      </c>
      <c r="F21" s="987">
        <v>186.4</v>
      </c>
      <c r="G21" s="986">
        <v>-3.3</v>
      </c>
      <c r="H21" s="985">
        <v>-1.7</v>
      </c>
      <c r="I21" s="984">
        <v>7.5</v>
      </c>
    </row>
    <row r="22" spans="1:9" s="672" customFormat="1" ht="20.100000000000001" customHeight="1" thickBot="1">
      <c r="A22" s="983" t="s">
        <v>324</v>
      </c>
      <c r="B22" s="982">
        <v>22504</v>
      </c>
      <c r="C22" s="981">
        <v>22531</v>
      </c>
      <c r="D22" s="980">
        <v>100.1</v>
      </c>
      <c r="E22" s="979">
        <v>98.426745329400191</v>
      </c>
      <c r="F22" s="978">
        <v>404.3</v>
      </c>
      <c r="G22" s="977">
        <v>-9.9</v>
      </c>
      <c r="H22" s="976">
        <v>-2.4</v>
      </c>
      <c r="I22" s="975">
        <v>9.5</v>
      </c>
    </row>
    <row r="23" spans="1:9" s="672" customFormat="1" ht="23.1" customHeight="1" thickTop="1" thickBot="1">
      <c r="A23" s="974" t="s">
        <v>844</v>
      </c>
      <c r="B23" s="973">
        <v>24403</v>
      </c>
      <c r="C23" s="972">
        <v>24503</v>
      </c>
      <c r="D23" s="971">
        <v>100.4</v>
      </c>
      <c r="E23" s="970">
        <v>98.7</v>
      </c>
      <c r="F23" s="969">
        <v>3705.3</v>
      </c>
      <c r="G23" s="968">
        <v>-34.1</v>
      </c>
      <c r="H23" s="967">
        <v>-0.9</v>
      </c>
      <c r="I23" s="966">
        <v>7.3</v>
      </c>
    </row>
    <row r="24" spans="1:9" s="691" customFormat="1" ht="15" customHeight="1" thickTop="1">
      <c r="A24" s="271"/>
      <c r="B24" s="965"/>
      <c r="C24" s="965"/>
      <c r="D24" s="964"/>
      <c r="E24" s="964"/>
      <c r="F24" s="964"/>
      <c r="G24" s="964"/>
      <c r="H24" s="964"/>
      <c r="I24" s="964"/>
    </row>
    <row r="25" spans="1:9" s="691" customFormat="1" ht="20.100000000000001" customHeight="1">
      <c r="A25" s="254" t="s">
        <v>822</v>
      </c>
      <c r="B25" s="272"/>
      <c r="C25" s="272"/>
      <c r="D25" s="272"/>
      <c r="E25" s="272"/>
      <c r="F25" s="272"/>
      <c r="G25" s="273"/>
      <c r="H25" s="272"/>
      <c r="I25" s="272"/>
    </row>
    <row r="26" spans="1:9" s="691" customFormat="1" ht="20.100000000000001" customHeight="1">
      <c r="A26" s="692" t="s">
        <v>843</v>
      </c>
      <c r="B26" s="272"/>
      <c r="C26" s="272"/>
      <c r="D26" s="272"/>
      <c r="E26" s="272"/>
      <c r="F26" s="272"/>
      <c r="G26" s="273"/>
      <c r="H26" s="272"/>
      <c r="I26" s="272"/>
    </row>
    <row r="27" spans="1:9" s="691" customFormat="1" ht="20.100000000000001" customHeight="1">
      <c r="A27" s="254" t="s">
        <v>842</v>
      </c>
      <c r="B27" s="272"/>
      <c r="C27" s="272"/>
      <c r="D27" s="272"/>
      <c r="E27" s="272"/>
      <c r="F27" s="272"/>
      <c r="G27" s="273"/>
      <c r="H27" s="272"/>
      <c r="I27" s="272"/>
    </row>
    <row r="28" spans="1:9" s="691" customFormat="1" ht="15" customHeight="1">
      <c r="A28" s="254"/>
      <c r="B28" s="272"/>
      <c r="C28" s="272"/>
      <c r="D28" s="272"/>
      <c r="E28" s="272"/>
      <c r="F28" s="272"/>
      <c r="G28" s="272"/>
      <c r="H28" s="272"/>
      <c r="I28" s="272"/>
    </row>
    <row r="29" spans="1:9" s="691" customFormat="1" ht="15" customHeight="1">
      <c r="A29" s="272" t="s">
        <v>325</v>
      </c>
      <c r="B29" s="272"/>
      <c r="C29" s="272"/>
      <c r="D29" s="272"/>
      <c r="E29" s="272"/>
      <c r="F29" s="272"/>
      <c r="G29" s="272"/>
      <c r="H29" s="272"/>
      <c r="I29" s="272"/>
    </row>
    <row r="30" spans="1:9" s="691" customFormat="1" ht="15" customHeight="1">
      <c r="A30" s="272"/>
      <c r="B30" s="272"/>
      <c r="C30" s="272"/>
      <c r="D30" s="272"/>
      <c r="E30" s="272"/>
      <c r="F30" s="272"/>
      <c r="G30" s="272"/>
      <c r="H30" s="272"/>
      <c r="I30" s="272"/>
    </row>
    <row r="31" spans="1:9" s="691" customFormat="1" ht="15" customHeight="1">
      <c r="A31" s="256"/>
      <c r="B31" s="256"/>
      <c r="C31" s="256"/>
      <c r="D31" s="256"/>
      <c r="E31" s="256"/>
      <c r="F31" s="256"/>
      <c r="G31" s="256"/>
      <c r="H31" s="256"/>
      <c r="I31" s="256"/>
    </row>
    <row r="32" spans="1:9" s="691" customFormat="1" ht="15" customHeight="1">
      <c r="A32" s="255" t="s">
        <v>95</v>
      </c>
      <c r="B32" s="256"/>
      <c r="C32" s="256"/>
      <c r="D32" s="256"/>
      <c r="E32" s="256"/>
      <c r="F32" s="256"/>
      <c r="G32" s="256"/>
      <c r="H32" s="256"/>
      <c r="I32" s="256"/>
    </row>
  </sheetData>
  <mergeCells count="8">
    <mergeCell ref="A3:I3"/>
    <mergeCell ref="A4:I4"/>
    <mergeCell ref="A6:A8"/>
    <mergeCell ref="B6:C6"/>
    <mergeCell ref="D6:E6"/>
    <mergeCell ref="F6:H6"/>
    <mergeCell ref="I6:I7"/>
    <mergeCell ref="G7:H7"/>
  </mergeCells>
  <printOptions horizontalCentered="1" verticalCentered="1"/>
  <pageMargins left="0.7" right="0.7" top="0.75" bottom="0.75" header="0.3" footer="0.3"/>
  <pageSetup paperSize="9" scale="7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zoomScaleNormal="100" workbookViewId="0">
      <selection activeCell="F26" sqref="F26"/>
    </sheetView>
  </sheetViews>
  <sheetFormatPr defaultRowHeight="15"/>
  <cols>
    <col min="1" max="1" width="41.85546875" style="1" customWidth="1"/>
    <col min="2" max="2" width="15.7109375" style="1" customWidth="1"/>
    <col min="3" max="3" width="12" style="1" customWidth="1"/>
    <col min="4" max="4" width="15.7109375" style="1" customWidth="1"/>
    <col min="5" max="5" width="12" style="1" customWidth="1"/>
    <col min="6" max="7" width="15.7109375" style="1" customWidth="1"/>
    <col min="8" max="8" width="9.140625" style="1"/>
    <col min="9" max="9" width="15.28515625" style="1" customWidth="1"/>
    <col min="10" max="258" width="9.140625" style="1"/>
    <col min="259" max="259" width="47.7109375" style="1" customWidth="1"/>
    <col min="260" max="263" width="19.7109375" style="1" customWidth="1"/>
    <col min="264" max="514" width="9.140625" style="1"/>
    <col min="515" max="515" width="47.7109375" style="1" customWidth="1"/>
    <col min="516" max="519" width="19.7109375" style="1" customWidth="1"/>
    <col min="520" max="770" width="9.140625" style="1"/>
    <col min="771" max="771" width="47.7109375" style="1" customWidth="1"/>
    <col min="772" max="775" width="19.7109375" style="1" customWidth="1"/>
    <col min="776" max="1026" width="9.140625" style="1"/>
    <col min="1027" max="1027" width="47.7109375" style="1" customWidth="1"/>
    <col min="1028" max="1031" width="19.7109375" style="1" customWidth="1"/>
    <col min="1032" max="1282" width="9.140625" style="1"/>
    <col min="1283" max="1283" width="47.7109375" style="1" customWidth="1"/>
    <col min="1284" max="1287" width="19.7109375" style="1" customWidth="1"/>
    <col min="1288" max="1538" width="9.140625" style="1"/>
    <col min="1539" max="1539" width="47.7109375" style="1" customWidth="1"/>
    <col min="1540" max="1543" width="19.7109375" style="1" customWidth="1"/>
    <col min="1544" max="1794" width="9.140625" style="1"/>
    <col min="1795" max="1795" width="47.7109375" style="1" customWidth="1"/>
    <col min="1796" max="1799" width="19.7109375" style="1" customWidth="1"/>
    <col min="1800" max="2050" width="9.140625" style="1"/>
    <col min="2051" max="2051" width="47.7109375" style="1" customWidth="1"/>
    <col min="2052" max="2055" width="19.7109375" style="1" customWidth="1"/>
    <col min="2056" max="2306" width="9.140625" style="1"/>
    <col min="2307" max="2307" width="47.7109375" style="1" customWidth="1"/>
    <col min="2308" max="2311" width="19.7109375" style="1" customWidth="1"/>
    <col min="2312" max="2562" width="9.140625" style="1"/>
    <col min="2563" max="2563" width="47.7109375" style="1" customWidth="1"/>
    <col min="2564" max="2567" width="19.7109375" style="1" customWidth="1"/>
    <col min="2568" max="2818" width="9.140625" style="1"/>
    <col min="2819" max="2819" width="47.7109375" style="1" customWidth="1"/>
    <col min="2820" max="2823" width="19.7109375" style="1" customWidth="1"/>
    <col min="2824" max="3074" width="9.140625" style="1"/>
    <col min="3075" max="3075" width="47.7109375" style="1" customWidth="1"/>
    <col min="3076" max="3079" width="19.7109375" style="1" customWidth="1"/>
    <col min="3080" max="3330" width="9.140625" style="1"/>
    <col min="3331" max="3331" width="47.7109375" style="1" customWidth="1"/>
    <col min="3332" max="3335" width="19.7109375" style="1" customWidth="1"/>
    <col min="3336" max="3586" width="9.140625" style="1"/>
    <col min="3587" max="3587" width="47.7109375" style="1" customWidth="1"/>
    <col min="3588" max="3591" width="19.7109375" style="1" customWidth="1"/>
    <col min="3592" max="3842" width="9.140625" style="1"/>
    <col min="3843" max="3843" width="47.7109375" style="1" customWidth="1"/>
    <col min="3844" max="3847" width="19.7109375" style="1" customWidth="1"/>
    <col min="3848" max="4098" width="9.140625" style="1"/>
    <col min="4099" max="4099" width="47.7109375" style="1" customWidth="1"/>
    <col min="4100" max="4103" width="19.7109375" style="1" customWidth="1"/>
    <col min="4104" max="4354" width="9.140625" style="1"/>
    <col min="4355" max="4355" width="47.7109375" style="1" customWidth="1"/>
    <col min="4356" max="4359" width="19.7109375" style="1" customWidth="1"/>
    <col min="4360" max="4610" width="9.140625" style="1"/>
    <col min="4611" max="4611" width="47.7109375" style="1" customWidth="1"/>
    <col min="4612" max="4615" width="19.7109375" style="1" customWidth="1"/>
    <col min="4616" max="4866" width="9.140625" style="1"/>
    <col min="4867" max="4867" width="47.7109375" style="1" customWidth="1"/>
    <col min="4868" max="4871" width="19.7109375" style="1" customWidth="1"/>
    <col min="4872" max="5122" width="9.140625" style="1"/>
    <col min="5123" max="5123" width="47.7109375" style="1" customWidth="1"/>
    <col min="5124" max="5127" width="19.7109375" style="1" customWidth="1"/>
    <col min="5128" max="5378" width="9.140625" style="1"/>
    <col min="5379" max="5379" width="47.7109375" style="1" customWidth="1"/>
    <col min="5380" max="5383" width="19.7109375" style="1" customWidth="1"/>
    <col min="5384" max="5634" width="9.140625" style="1"/>
    <col min="5635" max="5635" width="47.7109375" style="1" customWidth="1"/>
    <col min="5636" max="5639" width="19.7109375" style="1" customWidth="1"/>
    <col min="5640" max="5890" width="9.140625" style="1"/>
    <col min="5891" max="5891" width="47.7109375" style="1" customWidth="1"/>
    <col min="5892" max="5895" width="19.7109375" style="1" customWidth="1"/>
    <col min="5896" max="6146" width="9.140625" style="1"/>
    <col min="6147" max="6147" width="47.7109375" style="1" customWidth="1"/>
    <col min="6148" max="6151" width="19.7109375" style="1" customWidth="1"/>
    <col min="6152" max="6402" width="9.140625" style="1"/>
    <col min="6403" max="6403" width="47.7109375" style="1" customWidth="1"/>
    <col min="6404" max="6407" width="19.7109375" style="1" customWidth="1"/>
    <col min="6408" max="6658" width="9.140625" style="1"/>
    <col min="6659" max="6659" width="47.7109375" style="1" customWidth="1"/>
    <col min="6660" max="6663" width="19.7109375" style="1" customWidth="1"/>
    <col min="6664" max="6914" width="9.140625" style="1"/>
    <col min="6915" max="6915" width="47.7109375" style="1" customWidth="1"/>
    <col min="6916" max="6919" width="19.7109375" style="1" customWidth="1"/>
    <col min="6920" max="7170" width="9.140625" style="1"/>
    <col min="7171" max="7171" width="47.7109375" style="1" customWidth="1"/>
    <col min="7172" max="7175" width="19.7109375" style="1" customWidth="1"/>
    <col min="7176" max="7426" width="9.140625" style="1"/>
    <col min="7427" max="7427" width="47.7109375" style="1" customWidth="1"/>
    <col min="7428" max="7431" width="19.7109375" style="1" customWidth="1"/>
    <col min="7432" max="7682" width="9.140625" style="1"/>
    <col min="7683" max="7683" width="47.7109375" style="1" customWidth="1"/>
    <col min="7684" max="7687" width="19.7109375" style="1" customWidth="1"/>
    <col min="7688" max="7938" width="9.140625" style="1"/>
    <col min="7939" max="7939" width="47.7109375" style="1" customWidth="1"/>
    <col min="7940" max="7943" width="19.7109375" style="1" customWidth="1"/>
    <col min="7944" max="8194" width="9.140625" style="1"/>
    <col min="8195" max="8195" width="47.7109375" style="1" customWidth="1"/>
    <col min="8196" max="8199" width="19.7109375" style="1" customWidth="1"/>
    <col min="8200" max="8450" width="9.140625" style="1"/>
    <col min="8451" max="8451" width="47.7109375" style="1" customWidth="1"/>
    <col min="8452" max="8455" width="19.7109375" style="1" customWidth="1"/>
    <col min="8456" max="8706" width="9.140625" style="1"/>
    <col min="8707" max="8707" width="47.7109375" style="1" customWidth="1"/>
    <col min="8708" max="8711" width="19.7109375" style="1" customWidth="1"/>
    <col min="8712" max="8962" width="9.140625" style="1"/>
    <col min="8963" max="8963" width="47.7109375" style="1" customWidth="1"/>
    <col min="8964" max="8967" width="19.7109375" style="1" customWidth="1"/>
    <col min="8968" max="9218" width="9.140625" style="1"/>
    <col min="9219" max="9219" width="47.7109375" style="1" customWidth="1"/>
    <col min="9220" max="9223" width="19.7109375" style="1" customWidth="1"/>
    <col min="9224" max="9474" width="9.140625" style="1"/>
    <col min="9475" max="9475" width="47.7109375" style="1" customWidth="1"/>
    <col min="9476" max="9479" width="19.7109375" style="1" customWidth="1"/>
    <col min="9480" max="9730" width="9.140625" style="1"/>
    <col min="9731" max="9731" width="47.7109375" style="1" customWidth="1"/>
    <col min="9732" max="9735" width="19.7109375" style="1" customWidth="1"/>
    <col min="9736" max="9986" width="9.140625" style="1"/>
    <col min="9987" max="9987" width="47.7109375" style="1" customWidth="1"/>
    <col min="9988" max="9991" width="19.7109375" style="1" customWidth="1"/>
    <col min="9992" max="10242" width="9.140625" style="1"/>
    <col min="10243" max="10243" width="47.7109375" style="1" customWidth="1"/>
    <col min="10244" max="10247" width="19.7109375" style="1" customWidth="1"/>
    <col min="10248" max="10498" width="9.140625" style="1"/>
    <col min="10499" max="10499" width="47.7109375" style="1" customWidth="1"/>
    <col min="10500" max="10503" width="19.7109375" style="1" customWidth="1"/>
    <col min="10504" max="10754" width="9.140625" style="1"/>
    <col min="10755" max="10755" width="47.7109375" style="1" customWidth="1"/>
    <col min="10756" max="10759" width="19.7109375" style="1" customWidth="1"/>
    <col min="10760" max="11010" width="9.140625" style="1"/>
    <col min="11011" max="11011" width="47.7109375" style="1" customWidth="1"/>
    <col min="11012" max="11015" width="19.7109375" style="1" customWidth="1"/>
    <col min="11016" max="11266" width="9.140625" style="1"/>
    <col min="11267" max="11267" width="47.7109375" style="1" customWidth="1"/>
    <col min="11268" max="11271" width="19.7109375" style="1" customWidth="1"/>
    <col min="11272" max="11522" width="9.140625" style="1"/>
    <col min="11523" max="11523" width="47.7109375" style="1" customWidth="1"/>
    <col min="11524" max="11527" width="19.7109375" style="1" customWidth="1"/>
    <col min="11528" max="11778" width="9.140625" style="1"/>
    <col min="11779" max="11779" width="47.7109375" style="1" customWidth="1"/>
    <col min="11780" max="11783" width="19.7109375" style="1" customWidth="1"/>
    <col min="11784" max="12034" width="9.140625" style="1"/>
    <col min="12035" max="12035" width="47.7109375" style="1" customWidth="1"/>
    <col min="12036" max="12039" width="19.7109375" style="1" customWidth="1"/>
    <col min="12040" max="12290" width="9.140625" style="1"/>
    <col min="12291" max="12291" width="47.7109375" style="1" customWidth="1"/>
    <col min="12292" max="12295" width="19.7109375" style="1" customWidth="1"/>
    <col min="12296" max="12546" width="9.140625" style="1"/>
    <col min="12547" max="12547" width="47.7109375" style="1" customWidth="1"/>
    <col min="12548" max="12551" width="19.7109375" style="1" customWidth="1"/>
    <col min="12552" max="12802" width="9.140625" style="1"/>
    <col min="12803" max="12803" width="47.7109375" style="1" customWidth="1"/>
    <col min="12804" max="12807" width="19.7109375" style="1" customWidth="1"/>
    <col min="12808" max="13058" width="9.140625" style="1"/>
    <col min="13059" max="13059" width="47.7109375" style="1" customWidth="1"/>
    <col min="13060" max="13063" width="19.7109375" style="1" customWidth="1"/>
    <col min="13064" max="13314" width="9.140625" style="1"/>
    <col min="13315" max="13315" width="47.7109375" style="1" customWidth="1"/>
    <col min="13316" max="13319" width="19.7109375" style="1" customWidth="1"/>
    <col min="13320" max="13570" width="9.140625" style="1"/>
    <col min="13571" max="13571" width="47.7109375" style="1" customWidth="1"/>
    <col min="13572" max="13575" width="19.7109375" style="1" customWidth="1"/>
    <col min="13576" max="13826" width="9.140625" style="1"/>
    <col min="13827" max="13827" width="47.7109375" style="1" customWidth="1"/>
    <col min="13828" max="13831" width="19.7109375" style="1" customWidth="1"/>
    <col min="13832" max="14082" width="9.140625" style="1"/>
    <col min="14083" max="14083" width="47.7109375" style="1" customWidth="1"/>
    <col min="14084" max="14087" width="19.7109375" style="1" customWidth="1"/>
    <col min="14088" max="14338" width="9.140625" style="1"/>
    <col min="14339" max="14339" width="47.7109375" style="1" customWidth="1"/>
    <col min="14340" max="14343" width="19.7109375" style="1" customWidth="1"/>
    <col min="14344" max="14594" width="9.140625" style="1"/>
    <col min="14595" max="14595" width="47.7109375" style="1" customWidth="1"/>
    <col min="14596" max="14599" width="19.7109375" style="1" customWidth="1"/>
    <col min="14600" max="14850" width="9.140625" style="1"/>
    <col min="14851" max="14851" width="47.7109375" style="1" customWidth="1"/>
    <col min="14852" max="14855" width="19.7109375" style="1" customWidth="1"/>
    <col min="14856" max="15106" width="9.140625" style="1"/>
    <col min="15107" max="15107" width="47.7109375" style="1" customWidth="1"/>
    <col min="15108" max="15111" width="19.7109375" style="1" customWidth="1"/>
    <col min="15112" max="15362" width="9.140625" style="1"/>
    <col min="15363" max="15363" width="47.7109375" style="1" customWidth="1"/>
    <col min="15364" max="15367" width="19.7109375" style="1" customWidth="1"/>
    <col min="15368" max="15618" width="9.140625" style="1"/>
    <col min="15619" max="15619" width="47.7109375" style="1" customWidth="1"/>
    <col min="15620" max="15623" width="19.7109375" style="1" customWidth="1"/>
    <col min="15624" max="15874" width="9.140625" style="1"/>
    <col min="15875" max="15875" width="47.7109375" style="1" customWidth="1"/>
    <col min="15876" max="15879" width="19.7109375" style="1" customWidth="1"/>
    <col min="15880" max="16130" width="9.140625" style="1"/>
    <col min="16131" max="16131" width="47.7109375" style="1" customWidth="1"/>
    <col min="16132" max="16135" width="19.7109375" style="1" customWidth="1"/>
    <col min="16136" max="16384" width="9.140625" style="1"/>
  </cols>
  <sheetData>
    <row r="1" spans="1:7">
      <c r="G1" s="2" t="s">
        <v>0</v>
      </c>
    </row>
    <row r="3" spans="1:7" s="3" customFormat="1" ht="25.5" customHeight="1">
      <c r="A3" s="1412" t="s">
        <v>1</v>
      </c>
      <c r="B3" s="1412"/>
      <c r="C3" s="1412"/>
      <c r="D3" s="1412"/>
      <c r="E3" s="1412"/>
      <c r="F3" s="1412"/>
      <c r="G3" s="1412"/>
    </row>
    <row r="4" spans="1:7" ht="18.75" customHeight="1">
      <c r="A4" s="1413" t="s">
        <v>2</v>
      </c>
      <c r="B4" s="1413"/>
      <c r="C4" s="1413"/>
      <c r="D4" s="1413"/>
      <c r="E4" s="1413"/>
      <c r="F4" s="1413"/>
      <c r="G4" s="1413"/>
    </row>
    <row r="5" spans="1:7" ht="15.75" thickBot="1"/>
    <row r="6" spans="1:7" ht="19.5" customHeight="1" thickTop="1">
      <c r="A6" s="1414" t="s">
        <v>380</v>
      </c>
      <c r="B6" s="369" t="s">
        <v>425</v>
      </c>
      <c r="C6" s="4" t="s">
        <v>3</v>
      </c>
      <c r="D6" s="514" t="s">
        <v>426</v>
      </c>
      <c r="E6" s="4" t="s">
        <v>3</v>
      </c>
      <c r="F6" s="1416" t="s">
        <v>4</v>
      </c>
      <c r="G6" s="1417"/>
    </row>
    <row r="7" spans="1:7" ht="18" thickBot="1">
      <c r="A7" s="1415"/>
      <c r="B7" s="5">
        <v>2012</v>
      </c>
      <c r="C7" s="6" t="s">
        <v>5</v>
      </c>
      <c r="D7" s="515">
        <v>2013</v>
      </c>
      <c r="E7" s="6" t="s">
        <v>5</v>
      </c>
      <c r="F7" s="7" t="s">
        <v>6</v>
      </c>
      <c r="G7" s="8" t="s">
        <v>372</v>
      </c>
    </row>
    <row r="8" spans="1:7" ht="25.5" customHeight="1" thickTop="1">
      <c r="A8" s="9" t="s">
        <v>7</v>
      </c>
      <c r="B8" s="374">
        <v>181651.8</v>
      </c>
      <c r="C8" s="370">
        <f ca="1">B8/B15*100</f>
        <v>79.764515878316516</v>
      </c>
      <c r="D8" s="10">
        <v>178214.1</v>
      </c>
      <c r="E8" s="11">
        <f ca="1">D8/D15*100</f>
        <v>78.051657174490785</v>
      </c>
      <c r="F8" s="12">
        <f>D8/B8*100</f>
        <v>98.107533203634659</v>
      </c>
      <c r="G8" s="370">
        <f>F8/101.7*100</f>
        <v>96.467584271027192</v>
      </c>
    </row>
    <row r="9" spans="1:7" ht="25.5" customHeight="1">
      <c r="A9" s="13" t="s">
        <v>514</v>
      </c>
      <c r="B9" s="472">
        <v>17869.3</v>
      </c>
      <c r="C9" s="371">
        <f ca="1">B9/B15*100</f>
        <v>7.8465287081350228</v>
      </c>
      <c r="D9" s="16">
        <v>18660.5</v>
      </c>
      <c r="E9" s="14">
        <f ca="1">D9/D15*100</f>
        <v>8.172658328968275</v>
      </c>
      <c r="F9" s="15">
        <f>D9/B9*100</f>
        <v>104.42770561801527</v>
      </c>
      <c r="G9" s="371">
        <f t="shared" ref="G9:G15" si="0">F9/101.7*100</f>
        <v>102.6821097522274</v>
      </c>
    </row>
    <row r="10" spans="1:7" ht="25.5" customHeight="1">
      <c r="A10" s="13" t="s">
        <v>8</v>
      </c>
      <c r="B10" s="375">
        <v>10122.4</v>
      </c>
      <c r="C10" s="372">
        <f ca="1">B10/B15*100</f>
        <v>4.4448132940420697</v>
      </c>
      <c r="D10" s="16">
        <v>10495</v>
      </c>
      <c r="E10" s="17">
        <f ca="1">D10/D15*100</f>
        <v>4.5964496751170678</v>
      </c>
      <c r="F10" s="15">
        <f t="shared" ref="F10:F12" si="1">D10/B10*100</f>
        <v>103.68094523038016</v>
      </c>
      <c r="G10" s="372">
        <f t="shared" si="0"/>
        <v>101.94783208493625</v>
      </c>
    </row>
    <row r="11" spans="1:7" ht="25.5" customHeight="1">
      <c r="A11" s="13" t="s">
        <v>9</v>
      </c>
      <c r="B11" s="472">
        <v>9014.2000000000007</v>
      </c>
      <c r="C11" s="372">
        <f ca="1">B11/B15*100</f>
        <v>3.9581952891758898</v>
      </c>
      <c r="D11" s="16">
        <v>9614.7999999999993</v>
      </c>
      <c r="E11" s="17">
        <f ca="1">D11/D15*100</f>
        <v>4.2109522950276883</v>
      </c>
      <c r="F11" s="15">
        <f t="shared" si="1"/>
        <v>106.66282088260743</v>
      </c>
      <c r="G11" s="372">
        <f t="shared" si="0"/>
        <v>104.87986320807023</v>
      </c>
    </row>
    <row r="12" spans="1:7" ht="25.5" customHeight="1">
      <c r="A12" s="13" t="s">
        <v>10</v>
      </c>
      <c r="B12" s="375">
        <v>4829.3999999999996</v>
      </c>
      <c r="C12" s="373">
        <f ca="1">B12/B15*100</f>
        <v>2.1206217223431962</v>
      </c>
      <c r="D12" s="16">
        <v>5346.7</v>
      </c>
      <c r="E12" s="17">
        <f ca="1">D12/D15*100</f>
        <v>2.3416710317244811</v>
      </c>
      <c r="F12" s="15">
        <f t="shared" si="1"/>
        <v>110.71147554561645</v>
      </c>
      <c r="G12" s="373">
        <f t="shared" si="0"/>
        <v>108.86084124446063</v>
      </c>
    </row>
    <row r="13" spans="1:7" ht="25.5" customHeight="1">
      <c r="A13" s="516" t="s">
        <v>11</v>
      </c>
      <c r="B13" s="517">
        <v>3625.6</v>
      </c>
      <c r="C13" s="518">
        <f ca="1">B13/B15*100</f>
        <v>1.5919812097476411</v>
      </c>
      <c r="D13" s="519">
        <v>5075</v>
      </c>
      <c r="E13" s="520">
        <f ca="1">D13/D15*100</f>
        <v>2.2226757600018221</v>
      </c>
      <c r="F13" s="521">
        <f>D13/B13*100</f>
        <v>139.97683142100618</v>
      </c>
      <c r="G13" s="518">
        <f>F13/101.7*100</f>
        <v>137.63700238053704</v>
      </c>
    </row>
    <row r="14" spans="1:7" ht="25.5" customHeight="1" thickBot="1">
      <c r="A14" s="516" t="s">
        <v>373</v>
      </c>
      <c r="B14" s="522">
        <v>622.5</v>
      </c>
      <c r="C14" s="518">
        <f ca="1">B14/B15*100</f>
        <v>0.27334389823966532</v>
      </c>
      <c r="D14" s="519">
        <v>922.3</v>
      </c>
      <c r="E14" s="520">
        <f ca="1">D14/D15*100</f>
        <v>0.40393573466988775</v>
      </c>
      <c r="F14" s="523">
        <f>D14/B14*100</f>
        <v>148.16064257028111</v>
      </c>
      <c r="G14" s="518">
        <f>F14/101.7*100</f>
        <v>145.68401432672675</v>
      </c>
    </row>
    <row r="15" spans="1:7" ht="25.5" customHeight="1" thickTop="1" thickBot="1">
      <c r="A15" s="18" t="s">
        <v>12</v>
      </c>
      <c r="B15" s="19">
        <f ca="1">SUM(B8:B16)</f>
        <v>227735.09999999998</v>
      </c>
      <c r="C15" s="20">
        <v>100</v>
      </c>
      <c r="D15" s="21">
        <f ca="1">SUM(D8:D16)</f>
        <v>228328.4</v>
      </c>
      <c r="E15" s="22">
        <v>100</v>
      </c>
      <c r="F15" s="23">
        <f ca="1">D15/B15*100</f>
        <v>100.26052198365558</v>
      </c>
      <c r="G15" s="20">
        <f t="shared" ca="1" si="0"/>
        <v>98.584584054725241</v>
      </c>
    </row>
    <row r="16" spans="1:7" ht="15.75" thickTop="1"/>
    <row r="18" spans="1:7">
      <c r="A18" s="24" t="s">
        <v>13</v>
      </c>
      <c r="B18" s="25"/>
      <c r="C18" s="25"/>
      <c r="D18" s="25"/>
      <c r="E18" s="25"/>
      <c r="F18" s="25"/>
      <c r="G18" s="25"/>
    </row>
    <row r="19" spans="1:7">
      <c r="A19" s="26" t="s">
        <v>14</v>
      </c>
    </row>
    <row r="20" spans="1:7">
      <c r="A20" s="27" t="s">
        <v>15</v>
      </c>
    </row>
    <row r="21" spans="1:7">
      <c r="A21" s="27" t="s">
        <v>16</v>
      </c>
    </row>
    <row r="22" spans="1:7">
      <c r="A22" s="27" t="s">
        <v>854</v>
      </c>
      <c r="D22" s="28"/>
      <c r="E22" s="28"/>
    </row>
    <row r="23" spans="1:7" s="400" customFormat="1" ht="13.5">
      <c r="A23" s="399" t="s">
        <v>381</v>
      </c>
    </row>
    <row r="24" spans="1:7" s="29" customFormat="1">
      <c r="A24" s="513" t="s">
        <v>432</v>
      </c>
    </row>
    <row r="36" spans="1:1">
      <c r="A36" s="1" t="s">
        <v>17</v>
      </c>
    </row>
  </sheetData>
  <mergeCells count="4">
    <mergeCell ref="A3:G3"/>
    <mergeCell ref="A4:G4"/>
    <mergeCell ref="A6:A7"/>
    <mergeCell ref="F6:G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showGridLines="0" zoomScaleNormal="100" workbookViewId="0">
      <selection activeCell="K17" sqref="K17"/>
    </sheetView>
  </sheetViews>
  <sheetFormatPr defaultColWidth="9.28515625" defaultRowHeight="15"/>
  <cols>
    <col min="1" max="1" width="30.7109375" customWidth="1"/>
    <col min="2" max="7" width="16.7109375" customWidth="1"/>
    <col min="8" max="9" width="7" style="171" hidden="1" customWidth="1"/>
    <col min="10" max="256" width="9.28515625" style="169"/>
    <col min="257" max="257" width="30.7109375" style="169" customWidth="1"/>
    <col min="258" max="263" width="16.7109375" style="169" customWidth="1"/>
    <col min="264" max="265" width="0" style="169" hidden="1" customWidth="1"/>
    <col min="266" max="512" width="9.28515625" style="169"/>
    <col min="513" max="513" width="30.7109375" style="169" customWidth="1"/>
    <col min="514" max="519" width="16.7109375" style="169" customWidth="1"/>
    <col min="520" max="521" width="0" style="169" hidden="1" customWidth="1"/>
    <col min="522" max="768" width="9.28515625" style="169"/>
    <col min="769" max="769" width="30.7109375" style="169" customWidth="1"/>
    <col min="770" max="775" width="16.7109375" style="169" customWidth="1"/>
    <col min="776" max="777" width="0" style="169" hidden="1" customWidth="1"/>
    <col min="778" max="1024" width="9.28515625" style="169"/>
    <col min="1025" max="1025" width="30.7109375" style="169" customWidth="1"/>
    <col min="1026" max="1031" width="16.7109375" style="169" customWidth="1"/>
    <col min="1032" max="1033" width="0" style="169" hidden="1" customWidth="1"/>
    <col min="1034" max="1280" width="9.28515625" style="169"/>
    <col min="1281" max="1281" width="30.7109375" style="169" customWidth="1"/>
    <col min="1282" max="1287" width="16.7109375" style="169" customWidth="1"/>
    <col min="1288" max="1289" width="0" style="169" hidden="1" customWidth="1"/>
    <col min="1290" max="1536" width="9.28515625" style="169"/>
    <col min="1537" max="1537" width="30.7109375" style="169" customWidth="1"/>
    <col min="1538" max="1543" width="16.7109375" style="169" customWidth="1"/>
    <col min="1544" max="1545" width="0" style="169" hidden="1" customWidth="1"/>
    <col min="1546" max="1792" width="9.28515625" style="169"/>
    <col min="1793" max="1793" width="30.7109375" style="169" customWidth="1"/>
    <col min="1794" max="1799" width="16.7109375" style="169" customWidth="1"/>
    <col min="1800" max="1801" width="0" style="169" hidden="1" customWidth="1"/>
    <col min="1802" max="2048" width="9.28515625" style="169"/>
    <col min="2049" max="2049" width="30.7109375" style="169" customWidth="1"/>
    <col min="2050" max="2055" width="16.7109375" style="169" customWidth="1"/>
    <col min="2056" max="2057" width="0" style="169" hidden="1" customWidth="1"/>
    <col min="2058" max="2304" width="9.28515625" style="169"/>
    <col min="2305" max="2305" width="30.7109375" style="169" customWidth="1"/>
    <col min="2306" max="2311" width="16.7109375" style="169" customWidth="1"/>
    <col min="2312" max="2313" width="0" style="169" hidden="1" customWidth="1"/>
    <col min="2314" max="2560" width="9.28515625" style="169"/>
    <col min="2561" max="2561" width="30.7109375" style="169" customWidth="1"/>
    <col min="2562" max="2567" width="16.7109375" style="169" customWidth="1"/>
    <col min="2568" max="2569" width="0" style="169" hidden="1" customWidth="1"/>
    <col min="2570" max="2816" width="9.28515625" style="169"/>
    <col min="2817" max="2817" width="30.7109375" style="169" customWidth="1"/>
    <col min="2818" max="2823" width="16.7109375" style="169" customWidth="1"/>
    <col min="2824" max="2825" width="0" style="169" hidden="1" customWidth="1"/>
    <col min="2826" max="3072" width="9.28515625" style="169"/>
    <col min="3073" max="3073" width="30.7109375" style="169" customWidth="1"/>
    <col min="3074" max="3079" width="16.7109375" style="169" customWidth="1"/>
    <col min="3080" max="3081" width="0" style="169" hidden="1" customWidth="1"/>
    <col min="3082" max="3328" width="9.28515625" style="169"/>
    <col min="3329" max="3329" width="30.7109375" style="169" customWidth="1"/>
    <col min="3330" max="3335" width="16.7109375" style="169" customWidth="1"/>
    <col min="3336" max="3337" width="0" style="169" hidden="1" customWidth="1"/>
    <col min="3338" max="3584" width="9.28515625" style="169"/>
    <col min="3585" max="3585" width="30.7109375" style="169" customWidth="1"/>
    <col min="3586" max="3591" width="16.7109375" style="169" customWidth="1"/>
    <col min="3592" max="3593" width="0" style="169" hidden="1" customWidth="1"/>
    <col min="3594" max="3840" width="9.28515625" style="169"/>
    <col min="3841" max="3841" width="30.7109375" style="169" customWidth="1"/>
    <col min="3842" max="3847" width="16.7109375" style="169" customWidth="1"/>
    <col min="3848" max="3849" width="0" style="169" hidden="1" customWidth="1"/>
    <col min="3850" max="4096" width="9.28515625" style="169"/>
    <col min="4097" max="4097" width="30.7109375" style="169" customWidth="1"/>
    <col min="4098" max="4103" width="16.7109375" style="169" customWidth="1"/>
    <col min="4104" max="4105" width="0" style="169" hidden="1" customWidth="1"/>
    <col min="4106" max="4352" width="9.28515625" style="169"/>
    <col min="4353" max="4353" width="30.7109375" style="169" customWidth="1"/>
    <col min="4354" max="4359" width="16.7109375" style="169" customWidth="1"/>
    <col min="4360" max="4361" width="0" style="169" hidden="1" customWidth="1"/>
    <col min="4362" max="4608" width="9.28515625" style="169"/>
    <col min="4609" max="4609" width="30.7109375" style="169" customWidth="1"/>
    <col min="4610" max="4615" width="16.7109375" style="169" customWidth="1"/>
    <col min="4616" max="4617" width="0" style="169" hidden="1" customWidth="1"/>
    <col min="4618" max="4864" width="9.28515625" style="169"/>
    <col min="4865" max="4865" width="30.7109375" style="169" customWidth="1"/>
    <col min="4866" max="4871" width="16.7109375" style="169" customWidth="1"/>
    <col min="4872" max="4873" width="0" style="169" hidden="1" customWidth="1"/>
    <col min="4874" max="5120" width="9.28515625" style="169"/>
    <col min="5121" max="5121" width="30.7109375" style="169" customWidth="1"/>
    <col min="5122" max="5127" width="16.7109375" style="169" customWidth="1"/>
    <col min="5128" max="5129" width="0" style="169" hidden="1" customWidth="1"/>
    <col min="5130" max="5376" width="9.28515625" style="169"/>
    <col min="5377" max="5377" width="30.7109375" style="169" customWidth="1"/>
    <col min="5378" max="5383" width="16.7109375" style="169" customWidth="1"/>
    <col min="5384" max="5385" width="0" style="169" hidden="1" customWidth="1"/>
    <col min="5386" max="5632" width="9.28515625" style="169"/>
    <col min="5633" max="5633" width="30.7109375" style="169" customWidth="1"/>
    <col min="5634" max="5639" width="16.7109375" style="169" customWidth="1"/>
    <col min="5640" max="5641" width="0" style="169" hidden="1" customWidth="1"/>
    <col min="5642" max="5888" width="9.28515625" style="169"/>
    <col min="5889" max="5889" width="30.7109375" style="169" customWidth="1"/>
    <col min="5890" max="5895" width="16.7109375" style="169" customWidth="1"/>
    <col min="5896" max="5897" width="0" style="169" hidden="1" customWidth="1"/>
    <col min="5898" max="6144" width="9.28515625" style="169"/>
    <col min="6145" max="6145" width="30.7109375" style="169" customWidth="1"/>
    <col min="6146" max="6151" width="16.7109375" style="169" customWidth="1"/>
    <col min="6152" max="6153" width="0" style="169" hidden="1" customWidth="1"/>
    <col min="6154" max="6400" width="9.28515625" style="169"/>
    <col min="6401" max="6401" width="30.7109375" style="169" customWidth="1"/>
    <col min="6402" max="6407" width="16.7109375" style="169" customWidth="1"/>
    <col min="6408" max="6409" width="0" style="169" hidden="1" customWidth="1"/>
    <col min="6410" max="6656" width="9.28515625" style="169"/>
    <col min="6657" max="6657" width="30.7109375" style="169" customWidth="1"/>
    <col min="6658" max="6663" width="16.7109375" style="169" customWidth="1"/>
    <col min="6664" max="6665" width="0" style="169" hidden="1" customWidth="1"/>
    <col min="6666" max="6912" width="9.28515625" style="169"/>
    <col min="6913" max="6913" width="30.7109375" style="169" customWidth="1"/>
    <col min="6914" max="6919" width="16.7109375" style="169" customWidth="1"/>
    <col min="6920" max="6921" width="0" style="169" hidden="1" customWidth="1"/>
    <col min="6922" max="7168" width="9.28515625" style="169"/>
    <col min="7169" max="7169" width="30.7109375" style="169" customWidth="1"/>
    <col min="7170" max="7175" width="16.7109375" style="169" customWidth="1"/>
    <col min="7176" max="7177" width="0" style="169" hidden="1" customWidth="1"/>
    <col min="7178" max="7424" width="9.28515625" style="169"/>
    <col min="7425" max="7425" width="30.7109375" style="169" customWidth="1"/>
    <col min="7426" max="7431" width="16.7109375" style="169" customWidth="1"/>
    <col min="7432" max="7433" width="0" style="169" hidden="1" customWidth="1"/>
    <col min="7434" max="7680" width="9.28515625" style="169"/>
    <col min="7681" max="7681" width="30.7109375" style="169" customWidth="1"/>
    <col min="7682" max="7687" width="16.7109375" style="169" customWidth="1"/>
    <col min="7688" max="7689" width="0" style="169" hidden="1" customWidth="1"/>
    <col min="7690" max="7936" width="9.28515625" style="169"/>
    <col min="7937" max="7937" width="30.7109375" style="169" customWidth="1"/>
    <col min="7938" max="7943" width="16.7109375" style="169" customWidth="1"/>
    <col min="7944" max="7945" width="0" style="169" hidden="1" customWidth="1"/>
    <col min="7946" max="8192" width="9.28515625" style="169"/>
    <col min="8193" max="8193" width="30.7109375" style="169" customWidth="1"/>
    <col min="8194" max="8199" width="16.7109375" style="169" customWidth="1"/>
    <col min="8200" max="8201" width="0" style="169" hidden="1" customWidth="1"/>
    <col min="8202" max="8448" width="9.28515625" style="169"/>
    <col min="8449" max="8449" width="30.7109375" style="169" customWidth="1"/>
    <col min="8450" max="8455" width="16.7109375" style="169" customWidth="1"/>
    <col min="8456" max="8457" width="0" style="169" hidden="1" customWidth="1"/>
    <col min="8458" max="8704" width="9.28515625" style="169"/>
    <col min="8705" max="8705" width="30.7109375" style="169" customWidth="1"/>
    <col min="8706" max="8711" width="16.7109375" style="169" customWidth="1"/>
    <col min="8712" max="8713" width="0" style="169" hidden="1" customWidth="1"/>
    <col min="8714" max="8960" width="9.28515625" style="169"/>
    <col min="8961" max="8961" width="30.7109375" style="169" customWidth="1"/>
    <col min="8962" max="8967" width="16.7109375" style="169" customWidth="1"/>
    <col min="8968" max="8969" width="0" style="169" hidden="1" customWidth="1"/>
    <col min="8970" max="9216" width="9.28515625" style="169"/>
    <col min="9217" max="9217" width="30.7109375" style="169" customWidth="1"/>
    <col min="9218" max="9223" width="16.7109375" style="169" customWidth="1"/>
    <col min="9224" max="9225" width="0" style="169" hidden="1" customWidth="1"/>
    <col min="9226" max="9472" width="9.28515625" style="169"/>
    <col min="9473" max="9473" width="30.7109375" style="169" customWidth="1"/>
    <col min="9474" max="9479" width="16.7109375" style="169" customWidth="1"/>
    <col min="9480" max="9481" width="0" style="169" hidden="1" customWidth="1"/>
    <col min="9482" max="9728" width="9.28515625" style="169"/>
    <col min="9729" max="9729" width="30.7109375" style="169" customWidth="1"/>
    <col min="9730" max="9735" width="16.7109375" style="169" customWidth="1"/>
    <col min="9736" max="9737" width="0" style="169" hidden="1" customWidth="1"/>
    <col min="9738" max="9984" width="9.28515625" style="169"/>
    <col min="9985" max="9985" width="30.7109375" style="169" customWidth="1"/>
    <col min="9986" max="9991" width="16.7109375" style="169" customWidth="1"/>
    <col min="9992" max="9993" width="0" style="169" hidden="1" customWidth="1"/>
    <col min="9994" max="10240" width="9.28515625" style="169"/>
    <col min="10241" max="10241" width="30.7109375" style="169" customWidth="1"/>
    <col min="10242" max="10247" width="16.7109375" style="169" customWidth="1"/>
    <col min="10248" max="10249" width="0" style="169" hidden="1" customWidth="1"/>
    <col min="10250" max="10496" width="9.28515625" style="169"/>
    <col min="10497" max="10497" width="30.7109375" style="169" customWidth="1"/>
    <col min="10498" max="10503" width="16.7109375" style="169" customWidth="1"/>
    <col min="10504" max="10505" width="0" style="169" hidden="1" customWidth="1"/>
    <col min="10506" max="10752" width="9.28515625" style="169"/>
    <col min="10753" max="10753" width="30.7109375" style="169" customWidth="1"/>
    <col min="10754" max="10759" width="16.7109375" style="169" customWidth="1"/>
    <col min="10760" max="10761" width="0" style="169" hidden="1" customWidth="1"/>
    <col min="10762" max="11008" width="9.28515625" style="169"/>
    <col min="11009" max="11009" width="30.7109375" style="169" customWidth="1"/>
    <col min="11010" max="11015" width="16.7109375" style="169" customWidth="1"/>
    <col min="11016" max="11017" width="0" style="169" hidden="1" customWidth="1"/>
    <col min="11018" max="11264" width="9.28515625" style="169"/>
    <col min="11265" max="11265" width="30.7109375" style="169" customWidth="1"/>
    <col min="11266" max="11271" width="16.7109375" style="169" customWidth="1"/>
    <col min="11272" max="11273" width="0" style="169" hidden="1" customWidth="1"/>
    <col min="11274" max="11520" width="9.28515625" style="169"/>
    <col min="11521" max="11521" width="30.7109375" style="169" customWidth="1"/>
    <col min="11522" max="11527" width="16.7109375" style="169" customWidth="1"/>
    <col min="11528" max="11529" width="0" style="169" hidden="1" customWidth="1"/>
    <col min="11530" max="11776" width="9.28515625" style="169"/>
    <col min="11777" max="11777" width="30.7109375" style="169" customWidth="1"/>
    <col min="11778" max="11783" width="16.7109375" style="169" customWidth="1"/>
    <col min="11784" max="11785" width="0" style="169" hidden="1" customWidth="1"/>
    <col min="11786" max="12032" width="9.28515625" style="169"/>
    <col min="12033" max="12033" width="30.7109375" style="169" customWidth="1"/>
    <col min="12034" max="12039" width="16.7109375" style="169" customWidth="1"/>
    <col min="12040" max="12041" width="0" style="169" hidden="1" customWidth="1"/>
    <col min="12042" max="12288" width="9.28515625" style="169"/>
    <col min="12289" max="12289" width="30.7109375" style="169" customWidth="1"/>
    <col min="12290" max="12295" width="16.7109375" style="169" customWidth="1"/>
    <col min="12296" max="12297" width="0" style="169" hidden="1" customWidth="1"/>
    <col min="12298" max="12544" width="9.28515625" style="169"/>
    <col min="12545" max="12545" width="30.7109375" style="169" customWidth="1"/>
    <col min="12546" max="12551" width="16.7109375" style="169" customWidth="1"/>
    <col min="12552" max="12553" width="0" style="169" hidden="1" customWidth="1"/>
    <col min="12554" max="12800" width="9.28515625" style="169"/>
    <col min="12801" max="12801" width="30.7109375" style="169" customWidth="1"/>
    <col min="12802" max="12807" width="16.7109375" style="169" customWidth="1"/>
    <col min="12808" max="12809" width="0" style="169" hidden="1" customWidth="1"/>
    <col min="12810" max="13056" width="9.28515625" style="169"/>
    <col min="13057" max="13057" width="30.7109375" style="169" customWidth="1"/>
    <col min="13058" max="13063" width="16.7109375" style="169" customWidth="1"/>
    <col min="13064" max="13065" width="0" style="169" hidden="1" customWidth="1"/>
    <col min="13066" max="13312" width="9.28515625" style="169"/>
    <col min="13313" max="13313" width="30.7109375" style="169" customWidth="1"/>
    <col min="13314" max="13319" width="16.7109375" style="169" customWidth="1"/>
    <col min="13320" max="13321" width="0" style="169" hidden="1" customWidth="1"/>
    <col min="13322" max="13568" width="9.28515625" style="169"/>
    <col min="13569" max="13569" width="30.7109375" style="169" customWidth="1"/>
    <col min="13570" max="13575" width="16.7109375" style="169" customWidth="1"/>
    <col min="13576" max="13577" width="0" style="169" hidden="1" customWidth="1"/>
    <col min="13578" max="13824" width="9.28515625" style="169"/>
    <col min="13825" max="13825" width="30.7109375" style="169" customWidth="1"/>
    <col min="13826" max="13831" width="16.7109375" style="169" customWidth="1"/>
    <col min="13832" max="13833" width="0" style="169" hidden="1" customWidth="1"/>
    <col min="13834" max="14080" width="9.28515625" style="169"/>
    <col min="14081" max="14081" width="30.7109375" style="169" customWidth="1"/>
    <col min="14082" max="14087" width="16.7109375" style="169" customWidth="1"/>
    <col min="14088" max="14089" width="0" style="169" hidden="1" customWidth="1"/>
    <col min="14090" max="14336" width="9.28515625" style="169"/>
    <col min="14337" max="14337" width="30.7109375" style="169" customWidth="1"/>
    <col min="14338" max="14343" width="16.7109375" style="169" customWidth="1"/>
    <col min="14344" max="14345" width="0" style="169" hidden="1" customWidth="1"/>
    <col min="14346" max="14592" width="9.28515625" style="169"/>
    <col min="14593" max="14593" width="30.7109375" style="169" customWidth="1"/>
    <col min="14594" max="14599" width="16.7109375" style="169" customWidth="1"/>
    <col min="14600" max="14601" width="0" style="169" hidden="1" customWidth="1"/>
    <col min="14602" max="14848" width="9.28515625" style="169"/>
    <col min="14849" max="14849" width="30.7109375" style="169" customWidth="1"/>
    <col min="14850" max="14855" width="16.7109375" style="169" customWidth="1"/>
    <col min="14856" max="14857" width="0" style="169" hidden="1" customWidth="1"/>
    <col min="14858" max="15104" width="9.28515625" style="169"/>
    <col min="15105" max="15105" width="30.7109375" style="169" customWidth="1"/>
    <col min="15106" max="15111" width="16.7109375" style="169" customWidth="1"/>
    <col min="15112" max="15113" width="0" style="169" hidden="1" customWidth="1"/>
    <col min="15114" max="15360" width="9.28515625" style="169"/>
    <col min="15361" max="15361" width="30.7109375" style="169" customWidth="1"/>
    <col min="15362" max="15367" width="16.7109375" style="169" customWidth="1"/>
    <col min="15368" max="15369" width="0" style="169" hidden="1" customWidth="1"/>
    <col min="15370" max="15616" width="9.28515625" style="169"/>
    <col min="15617" max="15617" width="30.7109375" style="169" customWidth="1"/>
    <col min="15618" max="15623" width="16.7109375" style="169" customWidth="1"/>
    <col min="15624" max="15625" width="0" style="169" hidden="1" customWidth="1"/>
    <col min="15626" max="15872" width="9.28515625" style="169"/>
    <col min="15873" max="15873" width="30.7109375" style="169" customWidth="1"/>
    <col min="15874" max="15879" width="16.7109375" style="169" customWidth="1"/>
    <col min="15880" max="15881" width="0" style="169" hidden="1" customWidth="1"/>
    <col min="15882" max="16128" width="9.28515625" style="169"/>
    <col min="16129" max="16129" width="30.7109375" style="169" customWidth="1"/>
    <col min="16130" max="16135" width="16.7109375" style="169" customWidth="1"/>
    <col min="16136" max="16137" width="0" style="169" hidden="1" customWidth="1"/>
    <col min="16138" max="16384" width="9.28515625" style="169"/>
  </cols>
  <sheetData>
    <row r="1" spans="1:9" ht="14.25">
      <c r="A1" s="166"/>
      <c r="B1" s="166"/>
      <c r="C1" s="166"/>
      <c r="D1" s="166"/>
      <c r="E1" s="166"/>
      <c r="F1" s="166"/>
      <c r="G1" s="167" t="s">
        <v>437</v>
      </c>
      <c r="H1" s="168"/>
      <c r="I1" s="168"/>
    </row>
    <row r="2" spans="1:9" ht="14.25">
      <c r="A2" s="166"/>
      <c r="B2" s="166"/>
      <c r="C2" s="166"/>
      <c r="D2" s="166"/>
      <c r="E2" s="166"/>
      <c r="F2" s="166"/>
      <c r="G2" s="170"/>
    </row>
    <row r="3" spans="1:9" ht="18.75">
      <c r="A3" s="1418" t="s">
        <v>192</v>
      </c>
      <c r="B3" s="1418"/>
      <c r="C3" s="1418"/>
      <c r="D3" s="1418"/>
      <c r="E3" s="1418"/>
      <c r="F3" s="1418"/>
      <c r="G3" s="1418"/>
    </row>
    <row r="4" spans="1:9" ht="18.75">
      <c r="A4" s="1418" t="s">
        <v>436</v>
      </c>
      <c r="B4" s="1418"/>
      <c r="C4" s="1418"/>
      <c r="D4" s="1418"/>
      <c r="E4" s="1418"/>
      <c r="F4" s="1418"/>
      <c r="G4" s="1418"/>
    </row>
    <row r="5" spans="1:9" thickBot="1">
      <c r="A5" s="166"/>
      <c r="B5" s="166"/>
      <c r="C5" s="166"/>
      <c r="D5" s="166"/>
      <c r="E5" s="166"/>
      <c r="F5" s="166"/>
      <c r="G5" s="166"/>
    </row>
    <row r="6" spans="1:9" ht="15.75" thickTop="1" thickBot="1">
      <c r="A6" s="172"/>
      <c r="B6" s="1419" t="s">
        <v>193</v>
      </c>
      <c r="C6" s="1420"/>
      <c r="D6" s="1421"/>
      <c r="E6" s="1419" t="s">
        <v>194</v>
      </c>
      <c r="F6" s="1420"/>
      <c r="G6" s="1422"/>
    </row>
    <row r="7" spans="1:9" ht="14.25">
      <c r="A7" s="173" t="s">
        <v>195</v>
      </c>
      <c r="B7" s="1423">
        <v>2012</v>
      </c>
      <c r="C7" s="1425">
        <v>2013</v>
      </c>
      <c r="D7" s="174" t="s">
        <v>196</v>
      </c>
      <c r="E7" s="1423">
        <v>2012</v>
      </c>
      <c r="F7" s="1425">
        <v>2013</v>
      </c>
      <c r="G7" s="175" t="s">
        <v>196</v>
      </c>
    </row>
    <row r="8" spans="1:9" thickBot="1">
      <c r="A8" s="176"/>
      <c r="B8" s="1424">
        <v>2012</v>
      </c>
      <c r="C8" s="1426">
        <v>2012</v>
      </c>
      <c r="D8" s="177" t="s">
        <v>5</v>
      </c>
      <c r="E8" s="1424"/>
      <c r="F8" s="1426"/>
      <c r="G8" s="525" t="s">
        <v>5</v>
      </c>
    </row>
    <row r="9" spans="1:9" ht="18.95" customHeight="1" thickBot="1">
      <c r="A9" s="178" t="s">
        <v>197</v>
      </c>
      <c r="B9" s="1014">
        <v>2867553</v>
      </c>
      <c r="C9" s="1015">
        <v>2861513</v>
      </c>
      <c r="D9" s="1029">
        <v>99.78936745022672</v>
      </c>
      <c r="E9" s="1056">
        <v>10476</v>
      </c>
      <c r="F9" s="1057">
        <v>10639</v>
      </c>
      <c r="G9" s="1037">
        <v>101.55593738067965</v>
      </c>
      <c r="H9" s="171">
        <v>14</v>
      </c>
      <c r="I9" s="171">
        <v>24</v>
      </c>
    </row>
    <row r="10" spans="1:9" ht="17.25" customHeight="1">
      <c r="A10" s="179" t="s">
        <v>198</v>
      </c>
      <c r="B10" s="180"/>
      <c r="C10" s="180"/>
      <c r="D10" s="1058"/>
      <c r="E10" s="180"/>
      <c r="F10" s="180"/>
      <c r="G10" s="181"/>
    </row>
    <row r="11" spans="1:9" ht="17.25" customHeight="1">
      <c r="A11" s="182" t="s">
        <v>120</v>
      </c>
      <c r="B11" s="1016">
        <v>2324820</v>
      </c>
      <c r="C11" s="1017">
        <v>2328588</v>
      </c>
      <c r="D11" s="1030">
        <v>100.16207706403077</v>
      </c>
      <c r="E11" s="1054">
        <v>11071.105202553315</v>
      </c>
      <c r="F11" s="1055">
        <v>11263.770935863278</v>
      </c>
      <c r="G11" s="1038">
        <v>101.74025745203404</v>
      </c>
      <c r="H11" s="171">
        <v>14</v>
      </c>
      <c r="I11" s="171">
        <v>24</v>
      </c>
    </row>
    <row r="12" spans="1:9" ht="17.25" customHeight="1">
      <c r="A12" s="185" t="s">
        <v>199</v>
      </c>
      <c r="B12" s="1018">
        <v>1718058</v>
      </c>
      <c r="C12" s="1019">
        <v>1723654</v>
      </c>
      <c r="D12" s="1031">
        <v>100.32571659396831</v>
      </c>
      <c r="E12" s="1044">
        <v>10769.025741855048</v>
      </c>
      <c r="F12" s="1045">
        <v>10963.07436237203</v>
      </c>
      <c r="G12" s="1039">
        <v>101.801914352965</v>
      </c>
      <c r="H12" s="171">
        <v>8</v>
      </c>
      <c r="I12" s="171">
        <v>18</v>
      </c>
    </row>
    <row r="13" spans="1:9" ht="17.25" customHeight="1" thickBot="1">
      <c r="A13" s="186" t="s">
        <v>200</v>
      </c>
      <c r="B13" s="1020">
        <v>606762</v>
      </c>
      <c r="C13" s="1021">
        <v>604934</v>
      </c>
      <c r="D13" s="1032">
        <v>99.69872866132026</v>
      </c>
      <c r="E13" s="1046">
        <v>11926.448869573243</v>
      </c>
      <c r="F13" s="1047">
        <v>12120.553414091455</v>
      </c>
      <c r="G13" s="1040">
        <v>101.62751332471991</v>
      </c>
      <c r="H13" s="171">
        <v>11</v>
      </c>
      <c r="I13" s="171">
        <v>21</v>
      </c>
    </row>
    <row r="14" spans="1:9" ht="17.25" customHeight="1">
      <c r="A14" s="179" t="s">
        <v>201</v>
      </c>
      <c r="B14" s="187"/>
      <c r="C14" s="188"/>
      <c r="D14" s="1059"/>
      <c r="E14" s="188"/>
      <c r="F14" s="188"/>
      <c r="G14" s="189"/>
    </row>
    <row r="15" spans="1:9" ht="17.25" customHeight="1">
      <c r="A15" s="190" t="s">
        <v>120</v>
      </c>
      <c r="B15" s="1022">
        <v>12634</v>
      </c>
      <c r="C15" s="1023">
        <v>11646</v>
      </c>
      <c r="D15" s="1033">
        <v>92.179832198828564</v>
      </c>
      <c r="E15" s="1053">
        <v>7213.1341617856579</v>
      </c>
      <c r="F15" s="1052">
        <v>7204.681693285248</v>
      </c>
      <c r="G15" s="1041">
        <v>99.882818365625454</v>
      </c>
      <c r="H15" s="171">
        <v>14</v>
      </c>
      <c r="I15" s="171">
        <v>24</v>
      </c>
    </row>
    <row r="16" spans="1:9" ht="17.25" customHeight="1">
      <c r="A16" s="185" t="s">
        <v>199</v>
      </c>
      <c r="B16" s="1018">
        <v>5279</v>
      </c>
      <c r="C16" s="1019">
        <v>4940</v>
      </c>
      <c r="D16" s="1031">
        <v>93.578329229020653</v>
      </c>
      <c r="E16" s="1044">
        <v>4475.276378101913</v>
      </c>
      <c r="F16" s="1045">
        <v>4447.87995951417</v>
      </c>
      <c r="G16" s="1039">
        <v>99.387827336836736</v>
      </c>
      <c r="H16" s="171">
        <v>8</v>
      </c>
      <c r="I16" s="171">
        <v>18</v>
      </c>
    </row>
    <row r="17" spans="1:9" ht="17.25" customHeight="1" thickBot="1">
      <c r="A17" s="191" t="s">
        <v>200</v>
      </c>
      <c r="B17" s="1020">
        <v>7355</v>
      </c>
      <c r="C17" s="1021">
        <v>6706</v>
      </c>
      <c r="D17" s="1032">
        <v>91.176070700203937</v>
      </c>
      <c r="E17" s="1046">
        <v>9178.2125084976215</v>
      </c>
      <c r="F17" s="1047">
        <v>9235.4900089472121</v>
      </c>
      <c r="G17" s="1040">
        <v>100.62405942765611</v>
      </c>
      <c r="H17" s="171">
        <v>11</v>
      </c>
      <c r="I17" s="171">
        <v>21</v>
      </c>
    </row>
    <row r="18" spans="1:9" ht="17.25" customHeight="1">
      <c r="A18" s="192" t="s">
        <v>202</v>
      </c>
      <c r="B18" s="187"/>
      <c r="C18" s="188"/>
      <c r="D18" s="1059"/>
      <c r="E18" s="188"/>
      <c r="F18" s="188"/>
      <c r="G18" s="193"/>
    </row>
    <row r="19" spans="1:9" ht="17.25" customHeight="1">
      <c r="A19" s="190" t="s">
        <v>120</v>
      </c>
      <c r="B19" s="1024">
        <v>441142</v>
      </c>
      <c r="C19" s="1023">
        <v>434895</v>
      </c>
      <c r="D19" s="1034">
        <v>98.583902688930095</v>
      </c>
      <c r="E19" s="194" t="s">
        <v>189</v>
      </c>
      <c r="F19" s="183" t="s">
        <v>189</v>
      </c>
      <c r="G19" s="184" t="s">
        <v>189</v>
      </c>
    </row>
    <row r="20" spans="1:9" ht="17.25" customHeight="1">
      <c r="A20" s="195" t="s">
        <v>203</v>
      </c>
      <c r="B20" s="1018">
        <v>221452</v>
      </c>
      <c r="C20" s="1019">
        <v>210173</v>
      </c>
      <c r="D20" s="1031">
        <v>94.906796958257317</v>
      </c>
      <c r="E20" s="1044">
        <v>10255.218959413327</v>
      </c>
      <c r="F20" s="1045">
        <v>10349.999395735893</v>
      </c>
      <c r="G20" s="1039">
        <v>100.92421660325024</v>
      </c>
      <c r="H20" s="171">
        <v>14</v>
      </c>
      <c r="I20" s="171">
        <v>24</v>
      </c>
    </row>
    <row r="21" spans="1:9" ht="17.25" customHeight="1">
      <c r="A21" s="196" t="s">
        <v>204</v>
      </c>
      <c r="B21" s="1020">
        <v>60657</v>
      </c>
      <c r="C21" s="1021">
        <v>64052</v>
      </c>
      <c r="D21" s="1032">
        <v>105.59704568310335</v>
      </c>
      <c r="E21" s="1046">
        <v>6833.364047018481</v>
      </c>
      <c r="F21" s="1047">
        <v>6777.6358583650781</v>
      </c>
      <c r="G21" s="1040">
        <v>99.184469197456011</v>
      </c>
      <c r="H21" s="171">
        <v>14</v>
      </c>
      <c r="I21" s="171">
        <v>24</v>
      </c>
    </row>
    <row r="22" spans="1:9" ht="17.25" customHeight="1" thickBot="1">
      <c r="A22" s="197" t="s">
        <v>205</v>
      </c>
      <c r="B22" s="1020">
        <v>159033</v>
      </c>
      <c r="C22" s="1021">
        <v>160670</v>
      </c>
      <c r="D22" s="1032">
        <v>101.02934611055566</v>
      </c>
      <c r="E22" s="1046">
        <v>6141.1885520615215</v>
      </c>
      <c r="F22" s="1047">
        <v>6088.7203087072885</v>
      </c>
      <c r="G22" s="1040">
        <v>99.145633733446928</v>
      </c>
      <c r="H22" s="171">
        <v>14</v>
      </c>
      <c r="I22" s="171">
        <v>24</v>
      </c>
    </row>
    <row r="23" spans="1:9" ht="18.95" customHeight="1" thickBot="1">
      <c r="A23" s="198" t="s">
        <v>206</v>
      </c>
      <c r="B23" s="1025">
        <v>41642</v>
      </c>
      <c r="C23" s="1026">
        <v>39543</v>
      </c>
      <c r="D23" s="1035">
        <v>94.959415974256757</v>
      </c>
      <c r="E23" s="1048">
        <v>6926.442389894818</v>
      </c>
      <c r="F23" s="1049">
        <v>7032.1918165035531</v>
      </c>
      <c r="G23" s="1042">
        <v>101.52674952964333</v>
      </c>
      <c r="H23" s="171">
        <v>14</v>
      </c>
      <c r="I23" s="171">
        <v>24</v>
      </c>
    </row>
    <row r="24" spans="1:9" ht="18.95" customHeight="1" thickBot="1">
      <c r="A24" s="199" t="s">
        <v>207</v>
      </c>
      <c r="B24" s="1027">
        <v>47315</v>
      </c>
      <c r="C24" s="1028">
        <v>46841</v>
      </c>
      <c r="D24" s="1036">
        <v>98.998203529536084</v>
      </c>
      <c r="E24" s="1050">
        <v>5525</v>
      </c>
      <c r="F24" s="1051">
        <v>5639</v>
      </c>
      <c r="G24" s="1043">
        <v>102.0633484162896</v>
      </c>
      <c r="H24" s="171">
        <v>14</v>
      </c>
      <c r="I24" s="171">
        <v>24</v>
      </c>
    </row>
    <row r="25" spans="1:9" ht="9.75" customHeight="1" thickTop="1">
      <c r="A25" s="200"/>
      <c r="B25" s="201"/>
      <c r="C25" s="201"/>
      <c r="D25" s="202"/>
      <c r="E25" s="201"/>
      <c r="F25" s="201"/>
      <c r="G25" s="202"/>
    </row>
    <row r="26" spans="1:9" ht="16.5">
      <c r="A26" s="203" t="s">
        <v>208</v>
      </c>
      <c r="B26" s="201"/>
      <c r="C26" s="201"/>
      <c r="D26" s="202"/>
      <c r="E26" s="204"/>
      <c r="F26" s="201"/>
      <c r="G26" s="202"/>
    </row>
    <row r="27" spans="1:9" ht="16.5">
      <c r="A27" s="203" t="s">
        <v>209</v>
      </c>
      <c r="B27" s="201"/>
      <c r="C27" s="201"/>
      <c r="D27" s="202"/>
      <c r="E27" s="201"/>
      <c r="F27" s="201"/>
      <c r="G27" s="202"/>
    </row>
    <row r="28" spans="1:9" ht="16.5">
      <c r="A28" s="205"/>
      <c r="B28" s="206"/>
      <c r="C28" s="206"/>
      <c r="D28" s="206"/>
      <c r="E28" s="206"/>
      <c r="F28" s="206"/>
      <c r="G28" s="206"/>
    </row>
    <row r="29" spans="1:9" ht="14.25">
      <c r="A29" s="206"/>
      <c r="B29" s="206"/>
      <c r="C29" s="206"/>
      <c r="D29" s="206"/>
      <c r="E29" s="206"/>
      <c r="F29" s="206"/>
      <c r="G29" s="206"/>
    </row>
  </sheetData>
  <mergeCells count="8">
    <mergeCell ref="A3:G3"/>
    <mergeCell ref="A4:G4"/>
    <mergeCell ref="B6:D6"/>
    <mergeCell ref="E6:G6"/>
    <mergeCell ref="B7:B8"/>
    <mergeCell ref="C7:C8"/>
    <mergeCell ref="E7:E8"/>
    <mergeCell ref="F7:F8"/>
  </mergeCells>
  <printOptions horizontalCentered="1"/>
  <pageMargins left="0.39370078740157483" right="0.39370078740157483" top="0.39370078740157483" bottom="0.39370078740157483" header="0" footer="0.19685039370078741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workbookViewId="0">
      <selection activeCell="C26" sqref="C26"/>
    </sheetView>
  </sheetViews>
  <sheetFormatPr defaultRowHeight="15"/>
  <cols>
    <col min="1" max="1" width="28.7109375" customWidth="1"/>
    <col min="2" max="7" width="19.28515625" customWidth="1"/>
    <col min="257" max="257" width="28.7109375" customWidth="1"/>
    <col min="258" max="263" width="19.28515625" customWidth="1"/>
    <col min="513" max="513" width="28.7109375" customWidth="1"/>
    <col min="514" max="519" width="19.28515625" customWidth="1"/>
    <col min="769" max="769" width="28.7109375" customWidth="1"/>
    <col min="770" max="775" width="19.28515625" customWidth="1"/>
    <col min="1025" max="1025" width="28.7109375" customWidth="1"/>
    <col min="1026" max="1031" width="19.28515625" customWidth="1"/>
    <col min="1281" max="1281" width="28.7109375" customWidth="1"/>
    <col min="1282" max="1287" width="19.28515625" customWidth="1"/>
    <col min="1537" max="1537" width="28.7109375" customWidth="1"/>
    <col min="1538" max="1543" width="19.28515625" customWidth="1"/>
    <col min="1793" max="1793" width="28.7109375" customWidth="1"/>
    <col min="1794" max="1799" width="19.28515625" customWidth="1"/>
    <col min="2049" max="2049" width="28.7109375" customWidth="1"/>
    <col min="2050" max="2055" width="19.28515625" customWidth="1"/>
    <col min="2305" max="2305" width="28.7109375" customWidth="1"/>
    <col min="2306" max="2311" width="19.28515625" customWidth="1"/>
    <col min="2561" max="2561" width="28.7109375" customWidth="1"/>
    <col min="2562" max="2567" width="19.28515625" customWidth="1"/>
    <col min="2817" max="2817" width="28.7109375" customWidth="1"/>
    <col min="2818" max="2823" width="19.28515625" customWidth="1"/>
    <col min="3073" max="3073" width="28.7109375" customWidth="1"/>
    <col min="3074" max="3079" width="19.28515625" customWidth="1"/>
    <col min="3329" max="3329" width="28.7109375" customWidth="1"/>
    <col min="3330" max="3335" width="19.28515625" customWidth="1"/>
    <col min="3585" max="3585" width="28.7109375" customWidth="1"/>
    <col min="3586" max="3591" width="19.28515625" customWidth="1"/>
    <col min="3841" max="3841" width="28.7109375" customWidth="1"/>
    <col min="3842" max="3847" width="19.28515625" customWidth="1"/>
    <col min="4097" max="4097" width="28.7109375" customWidth="1"/>
    <col min="4098" max="4103" width="19.28515625" customWidth="1"/>
    <col min="4353" max="4353" width="28.7109375" customWidth="1"/>
    <col min="4354" max="4359" width="19.28515625" customWidth="1"/>
    <col min="4609" max="4609" width="28.7109375" customWidth="1"/>
    <col min="4610" max="4615" width="19.28515625" customWidth="1"/>
    <col min="4865" max="4865" width="28.7109375" customWidth="1"/>
    <col min="4866" max="4871" width="19.28515625" customWidth="1"/>
    <col min="5121" max="5121" width="28.7109375" customWidth="1"/>
    <col min="5122" max="5127" width="19.28515625" customWidth="1"/>
    <col min="5377" max="5377" width="28.7109375" customWidth="1"/>
    <col min="5378" max="5383" width="19.28515625" customWidth="1"/>
    <col min="5633" max="5633" width="28.7109375" customWidth="1"/>
    <col min="5634" max="5639" width="19.28515625" customWidth="1"/>
    <col min="5889" max="5889" width="28.7109375" customWidth="1"/>
    <col min="5890" max="5895" width="19.28515625" customWidth="1"/>
    <col min="6145" max="6145" width="28.7109375" customWidth="1"/>
    <col min="6146" max="6151" width="19.28515625" customWidth="1"/>
    <col min="6401" max="6401" width="28.7109375" customWidth="1"/>
    <col min="6402" max="6407" width="19.28515625" customWidth="1"/>
    <col min="6657" max="6657" width="28.7109375" customWidth="1"/>
    <col min="6658" max="6663" width="19.28515625" customWidth="1"/>
    <col min="6913" max="6913" width="28.7109375" customWidth="1"/>
    <col min="6914" max="6919" width="19.28515625" customWidth="1"/>
    <col min="7169" max="7169" width="28.7109375" customWidth="1"/>
    <col min="7170" max="7175" width="19.28515625" customWidth="1"/>
    <col min="7425" max="7425" width="28.7109375" customWidth="1"/>
    <col min="7426" max="7431" width="19.28515625" customWidth="1"/>
    <col min="7681" max="7681" width="28.7109375" customWidth="1"/>
    <col min="7682" max="7687" width="19.28515625" customWidth="1"/>
    <col min="7937" max="7937" width="28.7109375" customWidth="1"/>
    <col min="7938" max="7943" width="19.28515625" customWidth="1"/>
    <col min="8193" max="8193" width="28.7109375" customWidth="1"/>
    <col min="8194" max="8199" width="19.28515625" customWidth="1"/>
    <col min="8449" max="8449" width="28.7109375" customWidth="1"/>
    <col min="8450" max="8455" width="19.28515625" customWidth="1"/>
    <col min="8705" max="8705" width="28.7109375" customWidth="1"/>
    <col min="8706" max="8711" width="19.28515625" customWidth="1"/>
    <col min="8961" max="8961" width="28.7109375" customWidth="1"/>
    <col min="8962" max="8967" width="19.28515625" customWidth="1"/>
    <col min="9217" max="9217" width="28.7109375" customWidth="1"/>
    <col min="9218" max="9223" width="19.28515625" customWidth="1"/>
    <col min="9473" max="9473" width="28.7109375" customWidth="1"/>
    <col min="9474" max="9479" width="19.28515625" customWidth="1"/>
    <col min="9729" max="9729" width="28.7109375" customWidth="1"/>
    <col min="9730" max="9735" width="19.28515625" customWidth="1"/>
    <col min="9985" max="9985" width="28.7109375" customWidth="1"/>
    <col min="9986" max="9991" width="19.28515625" customWidth="1"/>
    <col min="10241" max="10241" width="28.7109375" customWidth="1"/>
    <col min="10242" max="10247" width="19.28515625" customWidth="1"/>
    <col min="10497" max="10497" width="28.7109375" customWidth="1"/>
    <col min="10498" max="10503" width="19.28515625" customWidth="1"/>
    <col min="10753" max="10753" width="28.7109375" customWidth="1"/>
    <col min="10754" max="10759" width="19.28515625" customWidth="1"/>
    <col min="11009" max="11009" width="28.7109375" customWidth="1"/>
    <col min="11010" max="11015" width="19.28515625" customWidth="1"/>
    <col min="11265" max="11265" width="28.7109375" customWidth="1"/>
    <col min="11266" max="11271" width="19.28515625" customWidth="1"/>
    <col min="11521" max="11521" width="28.7109375" customWidth="1"/>
    <col min="11522" max="11527" width="19.28515625" customWidth="1"/>
    <col min="11777" max="11777" width="28.7109375" customWidth="1"/>
    <col min="11778" max="11783" width="19.28515625" customWidth="1"/>
    <col min="12033" max="12033" width="28.7109375" customWidth="1"/>
    <col min="12034" max="12039" width="19.28515625" customWidth="1"/>
    <col min="12289" max="12289" width="28.7109375" customWidth="1"/>
    <col min="12290" max="12295" width="19.28515625" customWidth="1"/>
    <col min="12545" max="12545" width="28.7109375" customWidth="1"/>
    <col min="12546" max="12551" width="19.28515625" customWidth="1"/>
    <col min="12801" max="12801" width="28.7109375" customWidth="1"/>
    <col min="12802" max="12807" width="19.28515625" customWidth="1"/>
    <col min="13057" max="13057" width="28.7109375" customWidth="1"/>
    <col min="13058" max="13063" width="19.28515625" customWidth="1"/>
    <col min="13313" max="13313" width="28.7109375" customWidth="1"/>
    <col min="13314" max="13319" width="19.28515625" customWidth="1"/>
    <col min="13569" max="13569" width="28.7109375" customWidth="1"/>
    <col min="13570" max="13575" width="19.28515625" customWidth="1"/>
    <col min="13825" max="13825" width="28.7109375" customWidth="1"/>
    <col min="13826" max="13831" width="19.28515625" customWidth="1"/>
    <col min="14081" max="14081" width="28.7109375" customWidth="1"/>
    <col min="14082" max="14087" width="19.28515625" customWidth="1"/>
    <col min="14337" max="14337" width="28.7109375" customWidth="1"/>
    <col min="14338" max="14343" width="19.28515625" customWidth="1"/>
    <col min="14593" max="14593" width="28.7109375" customWidth="1"/>
    <col min="14594" max="14599" width="19.28515625" customWidth="1"/>
    <col min="14849" max="14849" width="28.7109375" customWidth="1"/>
    <col min="14850" max="14855" width="19.28515625" customWidth="1"/>
    <col min="15105" max="15105" width="28.7109375" customWidth="1"/>
    <col min="15106" max="15111" width="19.28515625" customWidth="1"/>
    <col min="15361" max="15361" width="28.7109375" customWidth="1"/>
    <col min="15362" max="15367" width="19.28515625" customWidth="1"/>
    <col min="15617" max="15617" width="28.7109375" customWidth="1"/>
    <col min="15618" max="15623" width="19.28515625" customWidth="1"/>
    <col min="15873" max="15873" width="28.7109375" customWidth="1"/>
    <col min="15874" max="15879" width="19.28515625" customWidth="1"/>
    <col min="16129" max="16129" width="28.7109375" customWidth="1"/>
    <col min="16130" max="16135" width="19.28515625" customWidth="1"/>
  </cols>
  <sheetData>
    <row r="1" spans="1:7" ht="15.75">
      <c r="G1" s="30" t="s">
        <v>18</v>
      </c>
    </row>
    <row r="2" spans="1:7" ht="18.75">
      <c r="G2" s="31"/>
    </row>
    <row r="3" spans="1:7" ht="18.75">
      <c r="G3" s="31"/>
    </row>
    <row r="5" spans="1:7" ht="22.5" customHeight="1">
      <c r="A5" s="1427" t="s">
        <v>364</v>
      </c>
      <c r="B5" s="1427"/>
      <c r="C5" s="1427"/>
      <c r="D5" s="1427"/>
      <c r="E5" s="1427"/>
      <c r="F5" s="1427"/>
      <c r="G5" s="1427"/>
    </row>
    <row r="6" spans="1:7" ht="23.25" customHeight="1">
      <c r="A6" s="1427" t="s">
        <v>358</v>
      </c>
      <c r="B6" s="1427"/>
      <c r="C6" s="1427"/>
      <c r="D6" s="1427"/>
      <c r="E6" s="1427"/>
      <c r="F6" s="1427"/>
      <c r="G6" s="1427"/>
    </row>
    <row r="7" spans="1:7" ht="23.25" customHeight="1">
      <c r="A7" s="32"/>
      <c r="B7" s="32"/>
      <c r="C7" s="32"/>
      <c r="D7" s="32"/>
      <c r="E7" s="32"/>
      <c r="F7" s="32"/>
      <c r="G7" s="32"/>
    </row>
    <row r="8" spans="1:7" ht="23.25" customHeight="1">
      <c r="A8" s="32"/>
      <c r="B8" s="32"/>
      <c r="C8" s="32"/>
      <c r="D8" s="32"/>
      <c r="E8" s="32"/>
      <c r="F8" s="32"/>
      <c r="G8" s="461"/>
    </row>
    <row r="9" spans="1:7" ht="15.75" thickBot="1"/>
    <row r="10" spans="1:7" ht="20.100000000000001" customHeight="1" thickTop="1">
      <c r="A10" s="1428" t="s">
        <v>19</v>
      </c>
      <c r="B10" s="1430" t="s">
        <v>423</v>
      </c>
      <c r="C10" s="1431"/>
      <c r="D10" s="1430" t="s">
        <v>424</v>
      </c>
      <c r="E10" s="1431"/>
      <c r="F10" s="1430" t="s">
        <v>4</v>
      </c>
      <c r="G10" s="1432"/>
    </row>
    <row r="11" spans="1:7" ht="20.100000000000001" customHeight="1" thickBot="1">
      <c r="A11" s="1429"/>
      <c r="B11" s="33" t="s">
        <v>20</v>
      </c>
      <c r="C11" s="34" t="s">
        <v>21</v>
      </c>
      <c r="D11" s="35" t="s">
        <v>20</v>
      </c>
      <c r="E11" s="34" t="s">
        <v>21</v>
      </c>
      <c r="F11" s="33" t="s">
        <v>6</v>
      </c>
      <c r="G11" s="34" t="s">
        <v>359</v>
      </c>
    </row>
    <row r="12" spans="1:7" ht="20.100000000000001" customHeight="1" thickTop="1">
      <c r="A12" s="36" t="s">
        <v>22</v>
      </c>
      <c r="B12" s="1060">
        <v>17869.3</v>
      </c>
      <c r="C12" s="505">
        <v>100</v>
      </c>
      <c r="D12" s="1064">
        <v>18660.5</v>
      </c>
      <c r="E12" s="500">
        <v>100</v>
      </c>
      <c r="F12" s="395">
        <f>D12/B12*100</f>
        <v>104.42770561801527</v>
      </c>
      <c r="G12" s="505">
        <f>F12/101.7*100</f>
        <v>102.6821097522274</v>
      </c>
    </row>
    <row r="13" spans="1:7" ht="20.100000000000001" customHeight="1">
      <c r="A13" s="37" t="s">
        <v>23</v>
      </c>
      <c r="B13" s="1061"/>
      <c r="C13" s="506"/>
      <c r="D13" s="1061"/>
      <c r="E13" s="501"/>
      <c r="F13" s="396"/>
      <c r="G13" s="506"/>
    </row>
    <row r="14" spans="1:7" ht="20.100000000000001" customHeight="1">
      <c r="A14" s="38" t="s">
        <v>24</v>
      </c>
      <c r="B14" s="1062">
        <v>1706.5</v>
      </c>
      <c r="C14" s="507">
        <f>B14/B12*100</f>
        <v>9.5498984291494349</v>
      </c>
      <c r="D14" s="1062">
        <v>1712.9</v>
      </c>
      <c r="E14" s="502">
        <f>D14/D12*100</f>
        <v>9.1792824415208596</v>
      </c>
      <c r="F14" s="397">
        <f>D14/B14*100</f>
        <v>100.37503662467037</v>
      </c>
      <c r="G14" s="507">
        <f t="shared" ref="G14:G20" si="0">F14/101.7*100</f>
        <v>98.697184488368109</v>
      </c>
    </row>
    <row r="15" spans="1:7" ht="20.100000000000001" customHeight="1">
      <c r="A15" s="38" t="s">
        <v>25</v>
      </c>
      <c r="B15" s="1062">
        <v>12613.7</v>
      </c>
      <c r="C15" s="507">
        <f>B15/B12*100</f>
        <v>70.588663238067525</v>
      </c>
      <c r="D15" s="1062">
        <v>12328.5</v>
      </c>
      <c r="E15" s="502">
        <f>D15/D12*100</f>
        <v>66.067361539079869</v>
      </c>
      <c r="F15" s="397">
        <f t="shared" ref="F15:F19" si="1">D15/B15*100</f>
        <v>97.738966361971507</v>
      </c>
      <c r="G15" s="507">
        <f t="shared" si="0"/>
        <v>96.105178330355457</v>
      </c>
    </row>
    <row r="16" spans="1:7" ht="20.100000000000001" customHeight="1">
      <c r="A16" s="38" t="s">
        <v>26</v>
      </c>
      <c r="B16" s="1062">
        <v>49.6</v>
      </c>
      <c r="C16" s="507">
        <f>B16/B12*100</f>
        <v>0.27757102964301905</v>
      </c>
      <c r="D16" s="1062">
        <v>-1.4</v>
      </c>
      <c r="E16" s="502">
        <v>0</v>
      </c>
      <c r="F16" s="397">
        <v>0</v>
      </c>
      <c r="G16" s="507">
        <f t="shared" si="0"/>
        <v>0</v>
      </c>
    </row>
    <row r="17" spans="1:7" ht="20.100000000000001" customHeight="1">
      <c r="A17" s="38" t="s">
        <v>27</v>
      </c>
      <c r="B17" s="1062">
        <v>2820.4</v>
      </c>
      <c r="C17" s="507">
        <f>B17/B12*100</f>
        <v>15.783494596878448</v>
      </c>
      <c r="D17" s="1062">
        <v>3573.7</v>
      </c>
      <c r="E17" s="502">
        <f>D17/D12*100</f>
        <v>19.151148147155755</v>
      </c>
      <c r="F17" s="397">
        <f t="shared" si="1"/>
        <v>126.70897745000708</v>
      </c>
      <c r="G17" s="507">
        <f t="shared" si="0"/>
        <v>124.59093161259301</v>
      </c>
    </row>
    <row r="18" spans="1:7" ht="20.100000000000001" customHeight="1">
      <c r="A18" s="38" t="s">
        <v>28</v>
      </c>
      <c r="B18" s="1062">
        <v>71.3</v>
      </c>
      <c r="C18" s="507">
        <f>B18/B12*100</f>
        <v>0.39900835511183985</v>
      </c>
      <c r="D18" s="1062">
        <v>75.2</v>
      </c>
      <c r="E18" s="502">
        <f>D18/D12*100</f>
        <v>0.40299027357251954</v>
      </c>
      <c r="F18" s="397">
        <f t="shared" si="1"/>
        <v>105.46984572230016</v>
      </c>
      <c r="G18" s="507">
        <f t="shared" si="0"/>
        <v>103.70682961878089</v>
      </c>
    </row>
    <row r="19" spans="1:7" ht="20.100000000000001" customHeight="1">
      <c r="A19" s="38" t="s">
        <v>29</v>
      </c>
      <c r="B19" s="1062">
        <v>7.8</v>
      </c>
      <c r="C19" s="507">
        <f>B19/B12*100</f>
        <v>4.3650282887410248E-2</v>
      </c>
      <c r="D19" s="1062">
        <v>7.4</v>
      </c>
      <c r="E19" s="502">
        <f>D19/D12*100</f>
        <v>3.9655957771763888E-2</v>
      </c>
      <c r="F19" s="397">
        <f t="shared" si="1"/>
        <v>94.871794871794876</v>
      </c>
      <c r="G19" s="507">
        <f t="shared" si="0"/>
        <v>93.285933993898595</v>
      </c>
    </row>
    <row r="20" spans="1:7" ht="20.100000000000001" customHeight="1" thickBot="1">
      <c r="A20" s="39" t="s">
        <v>30</v>
      </c>
      <c r="B20" s="1063">
        <v>600</v>
      </c>
      <c r="C20" s="508">
        <f>B20/B12*100</f>
        <v>3.357714068262327</v>
      </c>
      <c r="D20" s="1063">
        <v>964.2</v>
      </c>
      <c r="E20" s="503">
        <f>D20/D12*100</f>
        <v>5.1670641193965867</v>
      </c>
      <c r="F20" s="398">
        <f>D20/B20*100</f>
        <v>160.69999999999999</v>
      </c>
      <c r="G20" s="508">
        <f t="shared" si="0"/>
        <v>158.01376597836773</v>
      </c>
    </row>
    <row r="21" spans="1:7" ht="20.100000000000001" customHeight="1" thickTop="1">
      <c r="A21" s="40"/>
      <c r="B21" s="41"/>
      <c r="C21" s="41"/>
      <c r="D21" s="42"/>
      <c r="E21" s="43"/>
      <c r="F21" s="43"/>
      <c r="G21" s="44"/>
    </row>
    <row r="22" spans="1:7" ht="20.100000000000001" customHeight="1">
      <c r="A22" s="45" t="s">
        <v>360</v>
      </c>
      <c r="B22" s="41"/>
      <c r="C22" s="41"/>
      <c r="D22" s="42"/>
      <c r="E22" s="43"/>
      <c r="F22" s="43"/>
      <c r="G22" s="44"/>
    </row>
    <row r="24" spans="1:7">
      <c r="A24" s="45"/>
    </row>
    <row r="25" spans="1:7" s="46" customFormat="1">
      <c r="A25" s="45" t="s">
        <v>433</v>
      </c>
    </row>
    <row r="29" spans="1:7">
      <c r="C29" s="47"/>
    </row>
  </sheetData>
  <mergeCells count="6">
    <mergeCell ref="A5:G5"/>
    <mergeCell ref="A6:G6"/>
    <mergeCell ref="A10:A11"/>
    <mergeCell ref="B10:C10"/>
    <mergeCell ref="D10:E10"/>
    <mergeCell ref="F10:G10"/>
  </mergeCells>
  <printOptions horizontalCentered="1" verticalCentered="1"/>
  <pageMargins left="0.7" right="0.7" top="0.75" bottom="0.75" header="0.3" footer="0.3"/>
  <pageSetup paperSize="9" scale="9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zoomScaleNormal="100" workbookViewId="0">
      <selection activeCell="A3" sqref="A3:XFD3"/>
    </sheetView>
  </sheetViews>
  <sheetFormatPr defaultRowHeight="15"/>
  <cols>
    <col min="1" max="1" width="18.85546875" style="1" customWidth="1"/>
    <col min="2" max="3" width="15.42578125" style="1" customWidth="1"/>
    <col min="4" max="10" width="13.7109375" style="1" customWidth="1"/>
    <col min="11" max="11" width="6.7109375" style="1" customWidth="1"/>
    <col min="12" max="19" width="24.42578125" style="1" customWidth="1"/>
    <col min="20" max="253" width="9.140625" style="1"/>
    <col min="254" max="254" width="20" style="1" customWidth="1"/>
    <col min="255" max="266" width="11.7109375" style="1" customWidth="1"/>
    <col min="267" max="267" width="6.7109375" style="1" customWidth="1"/>
    <col min="268" max="275" width="24.42578125" style="1" customWidth="1"/>
    <col min="276" max="509" width="9.140625" style="1"/>
    <col min="510" max="510" width="20" style="1" customWidth="1"/>
    <col min="511" max="522" width="11.7109375" style="1" customWidth="1"/>
    <col min="523" max="523" width="6.7109375" style="1" customWidth="1"/>
    <col min="524" max="531" width="24.42578125" style="1" customWidth="1"/>
    <col min="532" max="765" width="9.140625" style="1"/>
    <col min="766" max="766" width="20" style="1" customWidth="1"/>
    <col min="767" max="778" width="11.7109375" style="1" customWidth="1"/>
    <col min="779" max="779" width="6.7109375" style="1" customWidth="1"/>
    <col min="780" max="787" width="24.42578125" style="1" customWidth="1"/>
    <col min="788" max="1021" width="9.140625" style="1"/>
    <col min="1022" max="1022" width="20" style="1" customWidth="1"/>
    <col min="1023" max="1034" width="11.7109375" style="1" customWidth="1"/>
    <col min="1035" max="1035" width="6.7109375" style="1" customWidth="1"/>
    <col min="1036" max="1043" width="24.42578125" style="1" customWidth="1"/>
    <col min="1044" max="1277" width="9.140625" style="1"/>
    <col min="1278" max="1278" width="20" style="1" customWidth="1"/>
    <col min="1279" max="1290" width="11.7109375" style="1" customWidth="1"/>
    <col min="1291" max="1291" width="6.7109375" style="1" customWidth="1"/>
    <col min="1292" max="1299" width="24.42578125" style="1" customWidth="1"/>
    <col min="1300" max="1533" width="9.140625" style="1"/>
    <col min="1534" max="1534" width="20" style="1" customWidth="1"/>
    <col min="1535" max="1546" width="11.7109375" style="1" customWidth="1"/>
    <col min="1547" max="1547" width="6.7109375" style="1" customWidth="1"/>
    <col min="1548" max="1555" width="24.42578125" style="1" customWidth="1"/>
    <col min="1556" max="1789" width="9.140625" style="1"/>
    <col min="1790" max="1790" width="20" style="1" customWidth="1"/>
    <col min="1791" max="1802" width="11.7109375" style="1" customWidth="1"/>
    <col min="1803" max="1803" width="6.7109375" style="1" customWidth="1"/>
    <col min="1804" max="1811" width="24.42578125" style="1" customWidth="1"/>
    <col min="1812" max="2045" width="9.140625" style="1"/>
    <col min="2046" max="2046" width="20" style="1" customWidth="1"/>
    <col min="2047" max="2058" width="11.7109375" style="1" customWidth="1"/>
    <col min="2059" max="2059" width="6.7109375" style="1" customWidth="1"/>
    <col min="2060" max="2067" width="24.42578125" style="1" customWidth="1"/>
    <col min="2068" max="2301" width="9.140625" style="1"/>
    <col min="2302" max="2302" width="20" style="1" customWidth="1"/>
    <col min="2303" max="2314" width="11.7109375" style="1" customWidth="1"/>
    <col min="2315" max="2315" width="6.7109375" style="1" customWidth="1"/>
    <col min="2316" max="2323" width="24.42578125" style="1" customWidth="1"/>
    <col min="2324" max="2557" width="9.140625" style="1"/>
    <col min="2558" max="2558" width="20" style="1" customWidth="1"/>
    <col min="2559" max="2570" width="11.7109375" style="1" customWidth="1"/>
    <col min="2571" max="2571" width="6.7109375" style="1" customWidth="1"/>
    <col min="2572" max="2579" width="24.42578125" style="1" customWidth="1"/>
    <col min="2580" max="2813" width="9.140625" style="1"/>
    <col min="2814" max="2814" width="20" style="1" customWidth="1"/>
    <col min="2815" max="2826" width="11.7109375" style="1" customWidth="1"/>
    <col min="2827" max="2827" width="6.7109375" style="1" customWidth="1"/>
    <col min="2828" max="2835" width="24.42578125" style="1" customWidth="1"/>
    <col min="2836" max="3069" width="9.140625" style="1"/>
    <col min="3070" max="3070" width="20" style="1" customWidth="1"/>
    <col min="3071" max="3082" width="11.7109375" style="1" customWidth="1"/>
    <col min="3083" max="3083" width="6.7109375" style="1" customWidth="1"/>
    <col min="3084" max="3091" width="24.42578125" style="1" customWidth="1"/>
    <col min="3092" max="3325" width="9.140625" style="1"/>
    <col min="3326" max="3326" width="20" style="1" customWidth="1"/>
    <col min="3327" max="3338" width="11.7109375" style="1" customWidth="1"/>
    <col min="3339" max="3339" width="6.7109375" style="1" customWidth="1"/>
    <col min="3340" max="3347" width="24.42578125" style="1" customWidth="1"/>
    <col min="3348" max="3581" width="9.140625" style="1"/>
    <col min="3582" max="3582" width="20" style="1" customWidth="1"/>
    <col min="3583" max="3594" width="11.7109375" style="1" customWidth="1"/>
    <col min="3595" max="3595" width="6.7109375" style="1" customWidth="1"/>
    <col min="3596" max="3603" width="24.42578125" style="1" customWidth="1"/>
    <col min="3604" max="3837" width="9.140625" style="1"/>
    <col min="3838" max="3838" width="20" style="1" customWidth="1"/>
    <col min="3839" max="3850" width="11.7109375" style="1" customWidth="1"/>
    <col min="3851" max="3851" width="6.7109375" style="1" customWidth="1"/>
    <col min="3852" max="3859" width="24.42578125" style="1" customWidth="1"/>
    <col min="3860" max="4093" width="9.140625" style="1"/>
    <col min="4094" max="4094" width="20" style="1" customWidth="1"/>
    <col min="4095" max="4106" width="11.7109375" style="1" customWidth="1"/>
    <col min="4107" max="4107" width="6.7109375" style="1" customWidth="1"/>
    <col min="4108" max="4115" width="24.42578125" style="1" customWidth="1"/>
    <col min="4116" max="4349" width="9.140625" style="1"/>
    <col min="4350" max="4350" width="20" style="1" customWidth="1"/>
    <col min="4351" max="4362" width="11.7109375" style="1" customWidth="1"/>
    <col min="4363" max="4363" width="6.7109375" style="1" customWidth="1"/>
    <col min="4364" max="4371" width="24.42578125" style="1" customWidth="1"/>
    <col min="4372" max="4605" width="9.140625" style="1"/>
    <col min="4606" max="4606" width="20" style="1" customWidth="1"/>
    <col min="4607" max="4618" width="11.7109375" style="1" customWidth="1"/>
    <col min="4619" max="4619" width="6.7109375" style="1" customWidth="1"/>
    <col min="4620" max="4627" width="24.42578125" style="1" customWidth="1"/>
    <col min="4628" max="4861" width="9.140625" style="1"/>
    <col min="4862" max="4862" width="20" style="1" customWidth="1"/>
    <col min="4863" max="4874" width="11.7109375" style="1" customWidth="1"/>
    <col min="4875" max="4875" width="6.7109375" style="1" customWidth="1"/>
    <col min="4876" max="4883" width="24.42578125" style="1" customWidth="1"/>
    <col min="4884" max="5117" width="9.140625" style="1"/>
    <col min="5118" max="5118" width="20" style="1" customWidth="1"/>
    <col min="5119" max="5130" width="11.7109375" style="1" customWidth="1"/>
    <col min="5131" max="5131" width="6.7109375" style="1" customWidth="1"/>
    <col min="5132" max="5139" width="24.42578125" style="1" customWidth="1"/>
    <col min="5140" max="5373" width="9.140625" style="1"/>
    <col min="5374" max="5374" width="20" style="1" customWidth="1"/>
    <col min="5375" max="5386" width="11.7109375" style="1" customWidth="1"/>
    <col min="5387" max="5387" width="6.7109375" style="1" customWidth="1"/>
    <col min="5388" max="5395" width="24.42578125" style="1" customWidth="1"/>
    <col min="5396" max="5629" width="9.140625" style="1"/>
    <col min="5630" max="5630" width="20" style="1" customWidth="1"/>
    <col min="5631" max="5642" width="11.7109375" style="1" customWidth="1"/>
    <col min="5643" max="5643" width="6.7109375" style="1" customWidth="1"/>
    <col min="5644" max="5651" width="24.42578125" style="1" customWidth="1"/>
    <col min="5652" max="5885" width="9.140625" style="1"/>
    <col min="5886" max="5886" width="20" style="1" customWidth="1"/>
    <col min="5887" max="5898" width="11.7109375" style="1" customWidth="1"/>
    <col min="5899" max="5899" width="6.7109375" style="1" customWidth="1"/>
    <col min="5900" max="5907" width="24.42578125" style="1" customWidth="1"/>
    <col min="5908" max="6141" width="9.140625" style="1"/>
    <col min="6142" max="6142" width="20" style="1" customWidth="1"/>
    <col min="6143" max="6154" width="11.7109375" style="1" customWidth="1"/>
    <col min="6155" max="6155" width="6.7109375" style="1" customWidth="1"/>
    <col min="6156" max="6163" width="24.42578125" style="1" customWidth="1"/>
    <col min="6164" max="6397" width="9.140625" style="1"/>
    <col min="6398" max="6398" width="20" style="1" customWidth="1"/>
    <col min="6399" max="6410" width="11.7109375" style="1" customWidth="1"/>
    <col min="6411" max="6411" width="6.7109375" style="1" customWidth="1"/>
    <col min="6412" max="6419" width="24.42578125" style="1" customWidth="1"/>
    <col min="6420" max="6653" width="9.140625" style="1"/>
    <col min="6654" max="6654" width="20" style="1" customWidth="1"/>
    <col min="6655" max="6666" width="11.7109375" style="1" customWidth="1"/>
    <col min="6667" max="6667" width="6.7109375" style="1" customWidth="1"/>
    <col min="6668" max="6675" width="24.42578125" style="1" customWidth="1"/>
    <col min="6676" max="6909" width="9.140625" style="1"/>
    <col min="6910" max="6910" width="20" style="1" customWidth="1"/>
    <col min="6911" max="6922" width="11.7109375" style="1" customWidth="1"/>
    <col min="6923" max="6923" width="6.7109375" style="1" customWidth="1"/>
    <col min="6924" max="6931" width="24.42578125" style="1" customWidth="1"/>
    <col min="6932" max="7165" width="9.140625" style="1"/>
    <col min="7166" max="7166" width="20" style="1" customWidth="1"/>
    <col min="7167" max="7178" width="11.7109375" style="1" customWidth="1"/>
    <col min="7179" max="7179" width="6.7109375" style="1" customWidth="1"/>
    <col min="7180" max="7187" width="24.42578125" style="1" customWidth="1"/>
    <col min="7188" max="7421" width="9.140625" style="1"/>
    <col min="7422" max="7422" width="20" style="1" customWidth="1"/>
    <col min="7423" max="7434" width="11.7109375" style="1" customWidth="1"/>
    <col min="7435" max="7435" width="6.7109375" style="1" customWidth="1"/>
    <col min="7436" max="7443" width="24.42578125" style="1" customWidth="1"/>
    <col min="7444" max="7677" width="9.140625" style="1"/>
    <col min="7678" max="7678" width="20" style="1" customWidth="1"/>
    <col min="7679" max="7690" width="11.7109375" style="1" customWidth="1"/>
    <col min="7691" max="7691" width="6.7109375" style="1" customWidth="1"/>
    <col min="7692" max="7699" width="24.42578125" style="1" customWidth="1"/>
    <col min="7700" max="7933" width="9.140625" style="1"/>
    <col min="7934" max="7934" width="20" style="1" customWidth="1"/>
    <col min="7935" max="7946" width="11.7109375" style="1" customWidth="1"/>
    <col min="7947" max="7947" width="6.7109375" style="1" customWidth="1"/>
    <col min="7948" max="7955" width="24.42578125" style="1" customWidth="1"/>
    <col min="7956" max="8189" width="9.140625" style="1"/>
    <col min="8190" max="8190" width="20" style="1" customWidth="1"/>
    <col min="8191" max="8202" width="11.7109375" style="1" customWidth="1"/>
    <col min="8203" max="8203" width="6.7109375" style="1" customWidth="1"/>
    <col min="8204" max="8211" width="24.42578125" style="1" customWidth="1"/>
    <col min="8212" max="8445" width="9.140625" style="1"/>
    <col min="8446" max="8446" width="20" style="1" customWidth="1"/>
    <col min="8447" max="8458" width="11.7109375" style="1" customWidth="1"/>
    <col min="8459" max="8459" width="6.7109375" style="1" customWidth="1"/>
    <col min="8460" max="8467" width="24.42578125" style="1" customWidth="1"/>
    <col min="8468" max="8701" width="9.140625" style="1"/>
    <col min="8702" max="8702" width="20" style="1" customWidth="1"/>
    <col min="8703" max="8714" width="11.7109375" style="1" customWidth="1"/>
    <col min="8715" max="8715" width="6.7109375" style="1" customWidth="1"/>
    <col min="8716" max="8723" width="24.42578125" style="1" customWidth="1"/>
    <col min="8724" max="8957" width="9.140625" style="1"/>
    <col min="8958" max="8958" width="20" style="1" customWidth="1"/>
    <col min="8959" max="8970" width="11.7109375" style="1" customWidth="1"/>
    <col min="8971" max="8971" width="6.7109375" style="1" customWidth="1"/>
    <col min="8972" max="8979" width="24.42578125" style="1" customWidth="1"/>
    <col min="8980" max="9213" width="9.140625" style="1"/>
    <col min="9214" max="9214" width="20" style="1" customWidth="1"/>
    <col min="9215" max="9226" width="11.7109375" style="1" customWidth="1"/>
    <col min="9227" max="9227" width="6.7109375" style="1" customWidth="1"/>
    <col min="9228" max="9235" width="24.42578125" style="1" customWidth="1"/>
    <col min="9236" max="9469" width="9.140625" style="1"/>
    <col min="9470" max="9470" width="20" style="1" customWidth="1"/>
    <col min="9471" max="9482" width="11.7109375" style="1" customWidth="1"/>
    <col min="9483" max="9483" width="6.7109375" style="1" customWidth="1"/>
    <col min="9484" max="9491" width="24.42578125" style="1" customWidth="1"/>
    <col min="9492" max="9725" width="9.140625" style="1"/>
    <col min="9726" max="9726" width="20" style="1" customWidth="1"/>
    <col min="9727" max="9738" width="11.7109375" style="1" customWidth="1"/>
    <col min="9739" max="9739" width="6.7109375" style="1" customWidth="1"/>
    <col min="9740" max="9747" width="24.42578125" style="1" customWidth="1"/>
    <col min="9748" max="9981" width="9.140625" style="1"/>
    <col min="9982" max="9982" width="20" style="1" customWidth="1"/>
    <col min="9983" max="9994" width="11.7109375" style="1" customWidth="1"/>
    <col min="9995" max="9995" width="6.7109375" style="1" customWidth="1"/>
    <col min="9996" max="10003" width="24.42578125" style="1" customWidth="1"/>
    <col min="10004" max="10237" width="9.140625" style="1"/>
    <col min="10238" max="10238" width="20" style="1" customWidth="1"/>
    <col min="10239" max="10250" width="11.7109375" style="1" customWidth="1"/>
    <col min="10251" max="10251" width="6.7109375" style="1" customWidth="1"/>
    <col min="10252" max="10259" width="24.42578125" style="1" customWidth="1"/>
    <col min="10260" max="10493" width="9.140625" style="1"/>
    <col min="10494" max="10494" width="20" style="1" customWidth="1"/>
    <col min="10495" max="10506" width="11.7109375" style="1" customWidth="1"/>
    <col min="10507" max="10507" width="6.7109375" style="1" customWidth="1"/>
    <col min="10508" max="10515" width="24.42578125" style="1" customWidth="1"/>
    <col min="10516" max="10749" width="9.140625" style="1"/>
    <col min="10750" max="10750" width="20" style="1" customWidth="1"/>
    <col min="10751" max="10762" width="11.7109375" style="1" customWidth="1"/>
    <col min="10763" max="10763" width="6.7109375" style="1" customWidth="1"/>
    <col min="10764" max="10771" width="24.42578125" style="1" customWidth="1"/>
    <col min="10772" max="11005" width="9.140625" style="1"/>
    <col min="11006" max="11006" width="20" style="1" customWidth="1"/>
    <col min="11007" max="11018" width="11.7109375" style="1" customWidth="1"/>
    <col min="11019" max="11019" width="6.7109375" style="1" customWidth="1"/>
    <col min="11020" max="11027" width="24.42578125" style="1" customWidth="1"/>
    <col min="11028" max="11261" width="9.140625" style="1"/>
    <col min="11262" max="11262" width="20" style="1" customWidth="1"/>
    <col min="11263" max="11274" width="11.7109375" style="1" customWidth="1"/>
    <col min="11275" max="11275" width="6.7109375" style="1" customWidth="1"/>
    <col min="11276" max="11283" width="24.42578125" style="1" customWidth="1"/>
    <col min="11284" max="11517" width="9.140625" style="1"/>
    <col min="11518" max="11518" width="20" style="1" customWidth="1"/>
    <col min="11519" max="11530" width="11.7109375" style="1" customWidth="1"/>
    <col min="11531" max="11531" width="6.7109375" style="1" customWidth="1"/>
    <col min="11532" max="11539" width="24.42578125" style="1" customWidth="1"/>
    <col min="11540" max="11773" width="9.140625" style="1"/>
    <col min="11774" max="11774" width="20" style="1" customWidth="1"/>
    <col min="11775" max="11786" width="11.7109375" style="1" customWidth="1"/>
    <col min="11787" max="11787" width="6.7109375" style="1" customWidth="1"/>
    <col min="11788" max="11795" width="24.42578125" style="1" customWidth="1"/>
    <col min="11796" max="12029" width="9.140625" style="1"/>
    <col min="12030" max="12030" width="20" style="1" customWidth="1"/>
    <col min="12031" max="12042" width="11.7109375" style="1" customWidth="1"/>
    <col min="12043" max="12043" width="6.7109375" style="1" customWidth="1"/>
    <col min="12044" max="12051" width="24.42578125" style="1" customWidth="1"/>
    <col min="12052" max="12285" width="9.140625" style="1"/>
    <col min="12286" max="12286" width="20" style="1" customWidth="1"/>
    <col min="12287" max="12298" width="11.7109375" style="1" customWidth="1"/>
    <col min="12299" max="12299" width="6.7109375" style="1" customWidth="1"/>
    <col min="12300" max="12307" width="24.42578125" style="1" customWidth="1"/>
    <col min="12308" max="12541" width="9.140625" style="1"/>
    <col min="12542" max="12542" width="20" style="1" customWidth="1"/>
    <col min="12543" max="12554" width="11.7109375" style="1" customWidth="1"/>
    <col min="12555" max="12555" width="6.7109375" style="1" customWidth="1"/>
    <col min="12556" max="12563" width="24.42578125" style="1" customWidth="1"/>
    <col min="12564" max="12797" width="9.140625" style="1"/>
    <col min="12798" max="12798" width="20" style="1" customWidth="1"/>
    <col min="12799" max="12810" width="11.7109375" style="1" customWidth="1"/>
    <col min="12811" max="12811" width="6.7109375" style="1" customWidth="1"/>
    <col min="12812" max="12819" width="24.42578125" style="1" customWidth="1"/>
    <col min="12820" max="13053" width="9.140625" style="1"/>
    <col min="13054" max="13054" width="20" style="1" customWidth="1"/>
    <col min="13055" max="13066" width="11.7109375" style="1" customWidth="1"/>
    <col min="13067" max="13067" width="6.7109375" style="1" customWidth="1"/>
    <col min="13068" max="13075" width="24.42578125" style="1" customWidth="1"/>
    <col min="13076" max="13309" width="9.140625" style="1"/>
    <col min="13310" max="13310" width="20" style="1" customWidth="1"/>
    <col min="13311" max="13322" width="11.7109375" style="1" customWidth="1"/>
    <col min="13323" max="13323" width="6.7109375" style="1" customWidth="1"/>
    <col min="13324" max="13331" width="24.42578125" style="1" customWidth="1"/>
    <col min="13332" max="13565" width="9.140625" style="1"/>
    <col min="13566" max="13566" width="20" style="1" customWidth="1"/>
    <col min="13567" max="13578" width="11.7109375" style="1" customWidth="1"/>
    <col min="13579" max="13579" width="6.7109375" style="1" customWidth="1"/>
    <col min="13580" max="13587" width="24.42578125" style="1" customWidth="1"/>
    <col min="13588" max="13821" width="9.140625" style="1"/>
    <col min="13822" max="13822" width="20" style="1" customWidth="1"/>
    <col min="13823" max="13834" width="11.7109375" style="1" customWidth="1"/>
    <col min="13835" max="13835" width="6.7109375" style="1" customWidth="1"/>
    <col min="13836" max="13843" width="24.42578125" style="1" customWidth="1"/>
    <col min="13844" max="14077" width="9.140625" style="1"/>
    <col min="14078" max="14078" width="20" style="1" customWidth="1"/>
    <col min="14079" max="14090" width="11.7109375" style="1" customWidth="1"/>
    <col min="14091" max="14091" width="6.7109375" style="1" customWidth="1"/>
    <col min="14092" max="14099" width="24.42578125" style="1" customWidth="1"/>
    <col min="14100" max="14333" width="9.140625" style="1"/>
    <col min="14334" max="14334" width="20" style="1" customWidth="1"/>
    <col min="14335" max="14346" width="11.7109375" style="1" customWidth="1"/>
    <col min="14347" max="14347" width="6.7109375" style="1" customWidth="1"/>
    <col min="14348" max="14355" width="24.42578125" style="1" customWidth="1"/>
    <col min="14356" max="14589" width="9.140625" style="1"/>
    <col min="14590" max="14590" width="20" style="1" customWidth="1"/>
    <col min="14591" max="14602" width="11.7109375" style="1" customWidth="1"/>
    <col min="14603" max="14603" width="6.7109375" style="1" customWidth="1"/>
    <col min="14604" max="14611" width="24.42578125" style="1" customWidth="1"/>
    <col min="14612" max="14845" width="9.140625" style="1"/>
    <col min="14846" max="14846" width="20" style="1" customWidth="1"/>
    <col min="14847" max="14858" width="11.7109375" style="1" customWidth="1"/>
    <col min="14859" max="14859" width="6.7109375" style="1" customWidth="1"/>
    <col min="14860" max="14867" width="24.42578125" style="1" customWidth="1"/>
    <col min="14868" max="15101" width="9.140625" style="1"/>
    <col min="15102" max="15102" width="20" style="1" customWidth="1"/>
    <col min="15103" max="15114" width="11.7109375" style="1" customWidth="1"/>
    <col min="15115" max="15115" width="6.7109375" style="1" customWidth="1"/>
    <col min="15116" max="15123" width="24.42578125" style="1" customWidth="1"/>
    <col min="15124" max="15357" width="9.140625" style="1"/>
    <col min="15358" max="15358" width="20" style="1" customWidth="1"/>
    <col min="15359" max="15370" width="11.7109375" style="1" customWidth="1"/>
    <col min="15371" max="15371" width="6.7109375" style="1" customWidth="1"/>
    <col min="15372" max="15379" width="24.42578125" style="1" customWidth="1"/>
    <col min="15380" max="15613" width="9.140625" style="1"/>
    <col min="15614" max="15614" width="20" style="1" customWidth="1"/>
    <col min="15615" max="15626" width="11.7109375" style="1" customWidth="1"/>
    <col min="15627" max="15627" width="6.7109375" style="1" customWidth="1"/>
    <col min="15628" max="15635" width="24.42578125" style="1" customWidth="1"/>
    <col min="15636" max="15869" width="9.140625" style="1"/>
    <col min="15870" max="15870" width="20" style="1" customWidth="1"/>
    <col min="15871" max="15882" width="11.7109375" style="1" customWidth="1"/>
    <col min="15883" max="15883" width="6.7109375" style="1" customWidth="1"/>
    <col min="15884" max="15891" width="24.42578125" style="1" customWidth="1"/>
    <col min="15892" max="16125" width="9.140625" style="1"/>
    <col min="16126" max="16126" width="20" style="1" customWidth="1"/>
    <col min="16127" max="16138" width="11.7109375" style="1" customWidth="1"/>
    <col min="16139" max="16139" width="6.7109375" style="1" customWidth="1"/>
    <col min="16140" max="16147" width="24.42578125" style="1" customWidth="1"/>
    <col min="16148" max="16384" width="9.140625" style="1"/>
  </cols>
  <sheetData>
    <row r="1" spans="1:19" ht="25.5">
      <c r="J1" s="48" t="s">
        <v>31</v>
      </c>
      <c r="R1" s="1436"/>
      <c r="S1" s="1436"/>
    </row>
    <row r="2" spans="1:19" ht="21.95" customHeight="1">
      <c r="A2" s="1437" t="s">
        <v>413</v>
      </c>
      <c r="B2" s="1437"/>
      <c r="C2" s="1437"/>
      <c r="D2" s="1437"/>
      <c r="E2" s="1437"/>
      <c r="F2" s="1437"/>
      <c r="G2" s="1437"/>
      <c r="H2" s="1437"/>
      <c r="I2" s="1437"/>
      <c r="J2" s="1437"/>
      <c r="K2" s="49"/>
      <c r="L2" s="49"/>
      <c r="M2" s="49"/>
      <c r="N2" s="49"/>
      <c r="O2" s="49"/>
      <c r="P2" s="49"/>
      <c r="Q2" s="49"/>
      <c r="R2" s="49"/>
      <c r="S2" s="49"/>
    </row>
    <row r="3" spans="1:19" ht="18" customHeight="1" thickBot="1">
      <c r="A3" s="1438" t="s">
        <v>859</v>
      </c>
      <c r="B3" s="1438"/>
      <c r="C3" s="1438"/>
      <c r="D3" s="1438"/>
      <c r="E3" s="1438"/>
      <c r="F3" s="1438"/>
      <c r="G3" s="1438"/>
      <c r="H3" s="1438"/>
      <c r="I3" s="1438"/>
      <c r="J3" s="1438"/>
      <c r="K3" s="50"/>
      <c r="L3" s="50"/>
      <c r="M3" s="50"/>
      <c r="N3" s="50"/>
      <c r="O3" s="50"/>
      <c r="P3" s="50"/>
      <c r="Q3" s="50"/>
      <c r="R3" s="50"/>
      <c r="S3" s="50"/>
    </row>
    <row r="4" spans="1:19" ht="20.100000000000001" customHeight="1" thickTop="1">
      <c r="A4" s="1439" t="s">
        <v>33</v>
      </c>
      <c r="B4" s="1442" t="s">
        <v>34</v>
      </c>
      <c r="C4" s="1442"/>
      <c r="D4" s="1443"/>
      <c r="E4" s="1446" t="s">
        <v>35</v>
      </c>
      <c r="F4" s="1446"/>
      <c r="G4" s="1446"/>
      <c r="H4" s="1446" t="s">
        <v>36</v>
      </c>
      <c r="I4" s="1446"/>
      <c r="J4" s="1448"/>
    </row>
    <row r="5" spans="1:19" ht="20.100000000000001" customHeight="1" thickBot="1">
      <c r="A5" s="1440"/>
      <c r="B5" s="1444"/>
      <c r="C5" s="1444"/>
      <c r="D5" s="1445"/>
      <c r="E5" s="1447"/>
      <c r="F5" s="1447"/>
      <c r="G5" s="1447"/>
      <c r="H5" s="1447"/>
      <c r="I5" s="1447"/>
      <c r="J5" s="1449"/>
    </row>
    <row r="6" spans="1:19" ht="30.75" customHeight="1">
      <c r="A6" s="1440"/>
      <c r="B6" s="1450" t="s">
        <v>429</v>
      </c>
      <c r="C6" s="1451"/>
      <c r="D6" s="1452" t="s">
        <v>385</v>
      </c>
      <c r="E6" s="1450" t="s">
        <v>429</v>
      </c>
      <c r="F6" s="1451"/>
      <c r="G6" s="1452" t="s">
        <v>385</v>
      </c>
      <c r="H6" s="1450" t="s">
        <v>429</v>
      </c>
      <c r="I6" s="1451"/>
      <c r="J6" s="1434" t="s">
        <v>385</v>
      </c>
    </row>
    <row r="7" spans="1:19" ht="20.100000000000001" customHeight="1" thickBot="1">
      <c r="A7" s="1441"/>
      <c r="B7" s="51">
        <v>2012</v>
      </c>
      <c r="C7" s="52">
        <v>2013</v>
      </c>
      <c r="D7" s="1453"/>
      <c r="E7" s="53">
        <v>2012</v>
      </c>
      <c r="F7" s="52">
        <v>2013</v>
      </c>
      <c r="G7" s="1453"/>
      <c r="H7" s="53">
        <v>2012</v>
      </c>
      <c r="I7" s="52">
        <v>2013</v>
      </c>
      <c r="J7" s="1435"/>
    </row>
    <row r="8" spans="1:19" ht="23.1" customHeight="1" thickTop="1">
      <c r="A8" s="54" t="s">
        <v>67</v>
      </c>
      <c r="B8" s="1065">
        <v>2054.6</v>
      </c>
      <c r="C8" s="1066">
        <v>2178.9</v>
      </c>
      <c r="D8" s="1080">
        <f>C8/B8*100</f>
        <v>106.04983938479511</v>
      </c>
      <c r="E8" s="1065">
        <v>83.3</v>
      </c>
      <c r="F8" s="1066">
        <v>82.6</v>
      </c>
      <c r="G8" s="1084">
        <f>F8/E8*100</f>
        <v>99.159663865546207</v>
      </c>
      <c r="H8" s="1065">
        <v>355.7</v>
      </c>
      <c r="I8" s="1066">
        <v>454.8</v>
      </c>
      <c r="J8" s="1088">
        <f>I8/H8*100</f>
        <v>127.8605566488614</v>
      </c>
    </row>
    <row r="9" spans="1:19" ht="23.1" customHeight="1">
      <c r="A9" s="55" t="s">
        <v>38</v>
      </c>
      <c r="B9" s="1068">
        <v>2088.8000000000002</v>
      </c>
      <c r="C9" s="1068">
        <v>2172.9</v>
      </c>
      <c r="D9" s="1081">
        <f>C9/B9*100</f>
        <v>104.02623515894294</v>
      </c>
      <c r="E9" s="1068">
        <v>162.1</v>
      </c>
      <c r="F9" s="1068">
        <v>166.5</v>
      </c>
      <c r="G9" s="1085">
        <f>F9/E9*100</f>
        <v>102.71437384330659</v>
      </c>
      <c r="H9" s="1068">
        <v>153.6</v>
      </c>
      <c r="I9" s="1068">
        <v>206.2</v>
      </c>
      <c r="J9" s="1089">
        <f>I9/H9*100</f>
        <v>134.24479166666669</v>
      </c>
    </row>
    <row r="10" spans="1:19" ht="23.1" customHeight="1">
      <c r="A10" s="55" t="s">
        <v>39</v>
      </c>
      <c r="B10" s="1068">
        <v>1021.3</v>
      </c>
      <c r="C10" s="1068">
        <v>1049.8</v>
      </c>
      <c r="D10" s="1081">
        <f t="shared" ref="D10:D20" si="0">C10/B10*100</f>
        <v>102.79056104964262</v>
      </c>
      <c r="E10" s="1068">
        <v>105.5</v>
      </c>
      <c r="F10" s="1068">
        <v>105.7</v>
      </c>
      <c r="G10" s="1085">
        <f t="shared" ref="G10:G20" si="1">F10/E10*100</f>
        <v>100.18957345971565</v>
      </c>
      <c r="H10" s="1068">
        <v>121.6</v>
      </c>
      <c r="I10" s="1068">
        <v>147.30000000000001</v>
      </c>
      <c r="J10" s="1089">
        <f t="shared" ref="J10:J20" si="2">I10/H10*100</f>
        <v>121.13486842105266</v>
      </c>
    </row>
    <row r="11" spans="1:19" ht="23.1" customHeight="1">
      <c r="A11" s="55" t="s">
        <v>40</v>
      </c>
      <c r="B11" s="1068">
        <v>862.3</v>
      </c>
      <c r="C11" s="1068">
        <v>877</v>
      </c>
      <c r="D11" s="1081">
        <f t="shared" si="0"/>
        <v>101.70474312884149</v>
      </c>
      <c r="E11" s="1068">
        <v>73.8</v>
      </c>
      <c r="F11" s="1068">
        <v>73.900000000000006</v>
      </c>
      <c r="G11" s="1085">
        <f t="shared" si="1"/>
        <v>100.13550135501357</v>
      </c>
      <c r="H11" s="1068">
        <v>80.2</v>
      </c>
      <c r="I11" s="1068">
        <v>100.1</v>
      </c>
      <c r="J11" s="1089">
        <f t="shared" si="2"/>
        <v>124.81296758104736</v>
      </c>
    </row>
    <row r="12" spans="1:19" ht="23.1" customHeight="1">
      <c r="A12" s="55" t="s">
        <v>41</v>
      </c>
      <c r="B12" s="1068">
        <v>550.29999999999995</v>
      </c>
      <c r="C12" s="1068">
        <v>566.79999999999995</v>
      </c>
      <c r="D12" s="1081">
        <f t="shared" si="0"/>
        <v>102.99836452843903</v>
      </c>
      <c r="E12" s="1068">
        <v>65.900000000000006</v>
      </c>
      <c r="F12" s="1068">
        <v>64.599999999999994</v>
      </c>
      <c r="G12" s="1085">
        <f t="shared" si="1"/>
        <v>98.027314112291336</v>
      </c>
      <c r="H12" s="1068">
        <v>116.1</v>
      </c>
      <c r="I12" s="1068">
        <v>139.69999999999999</v>
      </c>
      <c r="J12" s="1089">
        <f t="shared" si="2"/>
        <v>120.32730404823428</v>
      </c>
    </row>
    <row r="13" spans="1:19" ht="23.1" customHeight="1">
      <c r="A13" s="55" t="s">
        <v>42</v>
      </c>
      <c r="B13" s="1068">
        <v>1638</v>
      </c>
      <c r="C13" s="1068">
        <v>1736.1</v>
      </c>
      <c r="D13" s="1081">
        <f t="shared" si="0"/>
        <v>105.98901098901099</v>
      </c>
      <c r="E13" s="1068">
        <v>189.8</v>
      </c>
      <c r="F13" s="1068">
        <v>190.3</v>
      </c>
      <c r="G13" s="1085">
        <f t="shared" si="1"/>
        <v>100.26343519494205</v>
      </c>
      <c r="H13" s="1068">
        <v>407.9</v>
      </c>
      <c r="I13" s="1068">
        <v>518.70000000000005</v>
      </c>
      <c r="J13" s="1089">
        <f t="shared" si="2"/>
        <v>127.16352047070363</v>
      </c>
    </row>
    <row r="14" spans="1:19" ht="23.1" customHeight="1">
      <c r="A14" s="55" t="s">
        <v>43</v>
      </c>
      <c r="B14" s="1068">
        <v>798.5</v>
      </c>
      <c r="C14" s="1068">
        <v>830</v>
      </c>
      <c r="D14" s="1081">
        <f t="shared" si="0"/>
        <v>103.9448966812774</v>
      </c>
      <c r="E14" s="1068">
        <v>78.599999999999994</v>
      </c>
      <c r="F14" s="1068">
        <v>78</v>
      </c>
      <c r="G14" s="1085">
        <f t="shared" si="1"/>
        <v>99.236641221374057</v>
      </c>
      <c r="H14" s="1068">
        <v>141.4</v>
      </c>
      <c r="I14" s="1068">
        <v>180.7</v>
      </c>
      <c r="J14" s="1089">
        <f t="shared" si="2"/>
        <v>127.79349363507777</v>
      </c>
    </row>
    <row r="15" spans="1:19" ht="23.1" customHeight="1">
      <c r="A15" s="55" t="s">
        <v>44</v>
      </c>
      <c r="B15" s="1068">
        <v>896.4</v>
      </c>
      <c r="C15" s="1068">
        <v>917.1</v>
      </c>
      <c r="D15" s="1081">
        <f t="shared" si="0"/>
        <v>102.30923694779118</v>
      </c>
      <c r="E15" s="1068">
        <v>89.4</v>
      </c>
      <c r="F15" s="1068">
        <v>90</v>
      </c>
      <c r="G15" s="1085">
        <f t="shared" si="1"/>
        <v>100.67114093959731</v>
      </c>
      <c r="H15" s="1068">
        <v>110.9</v>
      </c>
      <c r="I15" s="1068">
        <v>146.30000000000001</v>
      </c>
      <c r="J15" s="1089">
        <f t="shared" si="2"/>
        <v>131.92064923354374</v>
      </c>
    </row>
    <row r="16" spans="1:19" ht="23.1" customHeight="1">
      <c r="A16" s="55" t="s">
        <v>45</v>
      </c>
      <c r="B16" s="1068">
        <v>843.7</v>
      </c>
      <c r="C16" s="1068">
        <v>874.9</v>
      </c>
      <c r="D16" s="1081">
        <f t="shared" si="0"/>
        <v>103.6979969183359</v>
      </c>
      <c r="E16" s="1068">
        <v>90.9</v>
      </c>
      <c r="F16" s="1068">
        <v>92</v>
      </c>
      <c r="G16" s="1085">
        <f t="shared" si="1"/>
        <v>101.21012101210121</v>
      </c>
      <c r="H16" s="1068">
        <v>97.4</v>
      </c>
      <c r="I16" s="1068">
        <v>125.8</v>
      </c>
      <c r="J16" s="1089">
        <f t="shared" si="2"/>
        <v>129.15811088295689</v>
      </c>
    </row>
    <row r="17" spans="1:11" ht="23.1" customHeight="1">
      <c r="A17" s="55" t="s">
        <v>46</v>
      </c>
      <c r="B17" s="1068">
        <v>787.9</v>
      </c>
      <c r="C17" s="1066">
        <v>813.8</v>
      </c>
      <c r="D17" s="1081">
        <f t="shared" si="0"/>
        <v>103.28721919025257</v>
      </c>
      <c r="E17" s="1068">
        <v>93.4</v>
      </c>
      <c r="F17" s="1068">
        <v>92.7</v>
      </c>
      <c r="G17" s="1085">
        <f t="shared" si="1"/>
        <v>99.25053533190578</v>
      </c>
      <c r="H17" s="1068">
        <v>79.7</v>
      </c>
      <c r="I17" s="1068">
        <v>100.7</v>
      </c>
      <c r="J17" s="1089">
        <f t="shared" si="2"/>
        <v>126.34880803011292</v>
      </c>
    </row>
    <row r="18" spans="1:11" ht="23.1" customHeight="1">
      <c r="A18" s="55" t="s">
        <v>47</v>
      </c>
      <c r="B18" s="1068">
        <v>1075.8</v>
      </c>
      <c r="C18" s="1068">
        <v>1116.4000000000001</v>
      </c>
      <c r="D18" s="1081">
        <f t="shared" si="0"/>
        <v>103.77393567577617</v>
      </c>
      <c r="E18" s="1068">
        <v>121.8</v>
      </c>
      <c r="F18" s="1068">
        <v>123.2</v>
      </c>
      <c r="G18" s="1085">
        <f t="shared" si="1"/>
        <v>101.14942528735634</v>
      </c>
      <c r="H18" s="1068">
        <v>163.69999999999999</v>
      </c>
      <c r="I18" s="1068">
        <v>208.8</v>
      </c>
      <c r="J18" s="1089">
        <f t="shared" si="2"/>
        <v>127.55039706780697</v>
      </c>
    </row>
    <row r="19" spans="1:11" ht="23.1" customHeight="1">
      <c r="A19" s="56" t="s">
        <v>48</v>
      </c>
      <c r="B19" s="1068">
        <v>1983.3</v>
      </c>
      <c r="C19" s="1066">
        <v>2080.8000000000002</v>
      </c>
      <c r="D19" s="1081">
        <f t="shared" si="0"/>
        <v>104.91604900922707</v>
      </c>
      <c r="E19" s="1068">
        <v>191.6</v>
      </c>
      <c r="F19" s="1068">
        <v>192.7</v>
      </c>
      <c r="G19" s="1085">
        <f t="shared" si="1"/>
        <v>100.5741127348643</v>
      </c>
      <c r="H19" s="1068">
        <v>304.39999999999998</v>
      </c>
      <c r="I19" s="1068">
        <v>383.5</v>
      </c>
      <c r="J19" s="1089">
        <f t="shared" si="2"/>
        <v>125.98554533508542</v>
      </c>
    </row>
    <row r="20" spans="1:11" ht="23.1" customHeight="1">
      <c r="A20" s="56" t="s">
        <v>49</v>
      </c>
      <c r="B20" s="1068">
        <v>902.6</v>
      </c>
      <c r="C20" s="1068">
        <v>929.3</v>
      </c>
      <c r="D20" s="1081">
        <f t="shared" si="0"/>
        <v>102.95812098382451</v>
      </c>
      <c r="E20" s="1068">
        <v>100.7</v>
      </c>
      <c r="F20" s="1068">
        <v>100.7</v>
      </c>
      <c r="G20" s="1085">
        <f t="shared" si="1"/>
        <v>100</v>
      </c>
      <c r="H20" s="1068">
        <v>109</v>
      </c>
      <c r="I20" s="1066">
        <v>134.69999999999999</v>
      </c>
      <c r="J20" s="1089">
        <f t="shared" si="2"/>
        <v>123.57798165137615</v>
      </c>
    </row>
    <row r="21" spans="1:11" ht="23.1" customHeight="1" thickBot="1">
      <c r="A21" s="363" t="s">
        <v>50</v>
      </c>
      <c r="B21" s="1068">
        <v>2365.6</v>
      </c>
      <c r="C21" s="1071">
        <v>2516.8000000000002</v>
      </c>
      <c r="D21" s="1082">
        <f>C21/B21*100</f>
        <v>106.39161312140683</v>
      </c>
      <c r="E21" s="1068">
        <v>259.7</v>
      </c>
      <c r="F21" s="1071">
        <v>259.89999999999998</v>
      </c>
      <c r="G21" s="1086">
        <f>F21/E21*100</f>
        <v>100.07701193685021</v>
      </c>
      <c r="H21" s="1068">
        <v>578.79999999999995</v>
      </c>
      <c r="I21" s="1071">
        <v>726.5</v>
      </c>
      <c r="J21" s="1090">
        <f>I21/H21*100</f>
        <v>125.51831375259157</v>
      </c>
    </row>
    <row r="22" spans="1:11" ht="23.25" customHeight="1" thickBot="1">
      <c r="A22" s="364" t="s">
        <v>342</v>
      </c>
      <c r="B22" s="1074">
        <v>17869.3</v>
      </c>
      <c r="C22" s="1075">
        <v>18660.5</v>
      </c>
      <c r="D22" s="1083">
        <f>C22/B22*100</f>
        <v>104.42770561801527</v>
      </c>
      <c r="E22" s="1077">
        <v>1706.5</v>
      </c>
      <c r="F22" s="1075">
        <v>1712.9</v>
      </c>
      <c r="G22" s="1087">
        <f>F22/E22*100</f>
        <v>100.37503662467037</v>
      </c>
      <c r="H22" s="1074">
        <v>2820.4</v>
      </c>
      <c r="I22" s="1075">
        <v>3573.7</v>
      </c>
      <c r="J22" s="1091">
        <f>I22/H22*100</f>
        <v>126.70897745000708</v>
      </c>
    </row>
    <row r="23" spans="1:11" ht="15.75" thickTop="1">
      <c r="C23" s="57"/>
      <c r="D23" s="57"/>
      <c r="E23" s="57"/>
      <c r="F23" s="57"/>
      <c r="G23" s="57"/>
      <c r="H23" s="57"/>
      <c r="I23" s="57"/>
      <c r="J23" s="57"/>
      <c r="K23" s="57"/>
    </row>
    <row r="24" spans="1:11">
      <c r="A24" s="57" t="s">
        <v>361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pans="1:11" ht="21.95" customHeight="1">
      <c r="A25" s="58" t="s">
        <v>52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pans="1:11" ht="18" customHeight="1">
      <c r="A26" s="59"/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pans="1:11" ht="20.100000000000001" customHeight="1">
      <c r="A27" s="1433"/>
      <c r="B27" s="1433"/>
      <c r="C27" s="1433"/>
      <c r="D27" s="1433"/>
      <c r="E27" s="1433"/>
      <c r="F27" s="1433"/>
      <c r="G27" s="1433"/>
      <c r="H27" s="1433"/>
      <c r="I27" s="1433"/>
      <c r="J27" s="1433"/>
    </row>
    <row r="28" spans="1:11" ht="20.100000000000001" customHeight="1">
      <c r="A28" s="1433"/>
      <c r="B28" s="1433"/>
      <c r="C28" s="1433"/>
      <c r="D28" s="1433"/>
      <c r="E28" s="1433"/>
      <c r="F28" s="1433"/>
      <c r="G28" s="1433"/>
      <c r="H28" s="1433"/>
      <c r="I28" s="1433"/>
      <c r="J28" s="1433"/>
    </row>
    <row r="29" spans="1:11" ht="20.100000000000001" customHeight="1">
      <c r="A29" s="1433"/>
      <c r="B29" s="1433"/>
      <c r="C29" s="1433"/>
      <c r="D29" s="1433"/>
      <c r="E29" s="1433"/>
      <c r="F29" s="1433"/>
      <c r="G29" s="1433"/>
      <c r="H29" s="1433"/>
      <c r="I29" s="1433"/>
      <c r="J29" s="1433"/>
    </row>
    <row r="30" spans="1:11" ht="20.100000000000001" customHeight="1">
      <c r="A30" s="1433"/>
      <c r="B30" s="60"/>
      <c r="C30" s="60"/>
      <c r="D30" s="1433"/>
      <c r="E30" s="60"/>
      <c r="F30" s="60"/>
      <c r="G30" s="1433"/>
      <c r="H30" s="60"/>
      <c r="I30" s="60"/>
      <c r="J30" s="1433"/>
    </row>
    <row r="31" spans="1:11" ht="23.1" customHeight="1">
      <c r="A31" s="61"/>
      <c r="B31" s="62"/>
      <c r="C31" s="63"/>
      <c r="D31" s="64"/>
      <c r="E31" s="62"/>
      <c r="F31" s="63"/>
      <c r="G31" s="62"/>
      <c r="H31" s="62"/>
      <c r="I31" s="63"/>
      <c r="J31" s="62"/>
    </row>
    <row r="32" spans="1:11" ht="23.1" customHeight="1">
      <c r="A32" s="61"/>
      <c r="B32" s="62"/>
      <c r="C32" s="63"/>
      <c r="D32" s="64"/>
      <c r="E32" s="62"/>
      <c r="F32" s="63"/>
      <c r="G32" s="62"/>
      <c r="H32" s="62"/>
      <c r="I32" s="63"/>
      <c r="J32" s="62"/>
    </row>
    <row r="33" spans="1:10" ht="23.1" customHeight="1">
      <c r="A33" s="61"/>
      <c r="B33" s="62"/>
      <c r="C33" s="63"/>
      <c r="D33" s="64"/>
      <c r="E33" s="62"/>
      <c r="F33" s="63"/>
      <c r="G33" s="62"/>
      <c r="H33" s="62"/>
      <c r="I33" s="63"/>
      <c r="J33" s="62"/>
    </row>
    <row r="34" spans="1:10" ht="23.1" customHeight="1">
      <c r="A34" s="61"/>
      <c r="B34" s="62"/>
      <c r="C34" s="63"/>
      <c r="D34" s="64"/>
      <c r="E34" s="62"/>
      <c r="F34" s="63"/>
      <c r="G34" s="62"/>
      <c r="H34" s="62"/>
      <c r="I34" s="63"/>
      <c r="J34" s="62"/>
    </row>
    <row r="35" spans="1:10" ht="23.1" customHeight="1">
      <c r="A35" s="61"/>
      <c r="B35" s="62"/>
      <c r="C35" s="63"/>
      <c r="D35" s="64"/>
      <c r="E35" s="62"/>
      <c r="F35" s="63"/>
      <c r="G35" s="62"/>
      <c r="H35" s="62"/>
      <c r="I35" s="63"/>
      <c r="J35" s="62"/>
    </row>
    <row r="36" spans="1:10" ht="23.1" customHeight="1">
      <c r="A36" s="61"/>
      <c r="B36" s="62"/>
      <c r="C36" s="63"/>
      <c r="D36" s="64"/>
      <c r="E36" s="62"/>
      <c r="F36" s="63"/>
      <c r="G36" s="62"/>
      <c r="H36" s="62"/>
      <c r="I36" s="63"/>
      <c r="J36" s="62"/>
    </row>
    <row r="37" spans="1:10" ht="23.1" customHeight="1">
      <c r="A37" s="61"/>
      <c r="B37" s="62"/>
      <c r="C37" s="63"/>
      <c r="D37" s="64"/>
      <c r="E37" s="62"/>
      <c r="F37" s="63"/>
      <c r="G37" s="62"/>
      <c r="H37" s="62"/>
      <c r="I37" s="63"/>
      <c r="J37" s="62"/>
    </row>
    <row r="38" spans="1:10" ht="23.1" customHeight="1">
      <c r="A38" s="61"/>
      <c r="B38" s="62"/>
      <c r="C38" s="63"/>
      <c r="D38" s="64"/>
      <c r="E38" s="62"/>
      <c r="F38" s="63"/>
      <c r="G38" s="62"/>
      <c r="H38" s="62"/>
      <c r="I38" s="63"/>
      <c r="J38" s="62"/>
    </row>
    <row r="39" spans="1:10" ht="23.1" customHeight="1">
      <c r="A39" s="61"/>
      <c r="B39" s="62"/>
      <c r="C39" s="63"/>
      <c r="D39" s="64"/>
      <c r="E39" s="62"/>
      <c r="F39" s="63"/>
      <c r="G39" s="62"/>
      <c r="H39" s="62"/>
      <c r="I39" s="63"/>
      <c r="J39" s="62"/>
    </row>
    <row r="40" spans="1:10" ht="23.1" customHeight="1">
      <c r="A40" s="61"/>
      <c r="B40" s="62"/>
      <c r="C40" s="63"/>
      <c r="D40" s="64"/>
      <c r="E40" s="62"/>
      <c r="F40" s="63"/>
      <c r="G40" s="62"/>
      <c r="H40" s="62"/>
      <c r="I40" s="63"/>
      <c r="J40" s="62"/>
    </row>
    <row r="41" spans="1:10" ht="23.1" customHeight="1">
      <c r="A41" s="61"/>
      <c r="B41" s="62"/>
      <c r="C41" s="63"/>
      <c r="D41" s="64"/>
      <c r="E41" s="62"/>
      <c r="F41" s="63"/>
      <c r="G41" s="62"/>
      <c r="H41" s="62"/>
      <c r="I41" s="63"/>
      <c r="J41" s="62"/>
    </row>
    <row r="42" spans="1:10" ht="23.1" customHeight="1">
      <c r="A42" s="61"/>
      <c r="B42" s="62"/>
      <c r="C42" s="63"/>
      <c r="D42" s="64"/>
      <c r="E42" s="62"/>
      <c r="F42" s="63"/>
      <c r="G42" s="62"/>
      <c r="H42" s="62"/>
      <c r="I42" s="63"/>
      <c r="J42" s="62"/>
    </row>
    <row r="43" spans="1:10" ht="23.1" customHeight="1">
      <c r="A43" s="61"/>
      <c r="B43" s="62"/>
      <c r="C43" s="63"/>
      <c r="D43" s="64"/>
      <c r="E43" s="62"/>
      <c r="F43" s="63"/>
      <c r="G43" s="62"/>
      <c r="H43" s="62"/>
      <c r="I43" s="63"/>
      <c r="J43" s="62"/>
    </row>
    <row r="44" spans="1:10" ht="23.1" customHeight="1">
      <c r="A44" s="61"/>
      <c r="B44" s="62"/>
      <c r="C44" s="63"/>
      <c r="D44" s="64"/>
      <c r="E44" s="62"/>
      <c r="F44" s="63"/>
      <c r="G44" s="62"/>
      <c r="H44" s="62"/>
      <c r="I44" s="63"/>
      <c r="J44" s="62"/>
    </row>
    <row r="45" spans="1:10" ht="23.1" customHeight="1">
      <c r="A45" s="65"/>
      <c r="B45" s="66"/>
      <c r="C45" s="66"/>
      <c r="D45" s="67"/>
      <c r="E45" s="66"/>
      <c r="F45" s="66"/>
      <c r="G45" s="66"/>
      <c r="H45" s="66"/>
      <c r="I45" s="66"/>
      <c r="J45" s="66"/>
    </row>
    <row r="54" spans="1:11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</row>
  </sheetData>
  <mergeCells count="23">
    <mergeCell ref="J6:J7"/>
    <mergeCell ref="R1:S1"/>
    <mergeCell ref="A2:J2"/>
    <mergeCell ref="A3:J3"/>
    <mergeCell ref="A4:A7"/>
    <mergeCell ref="B4:D5"/>
    <mergeCell ref="E4:G5"/>
    <mergeCell ref="H4:J5"/>
    <mergeCell ref="B6:C6"/>
    <mergeCell ref="D6:D7"/>
    <mergeCell ref="E6:F6"/>
    <mergeCell ref="G6:G7"/>
    <mergeCell ref="H6:I6"/>
    <mergeCell ref="H29:I29"/>
    <mergeCell ref="J29:J30"/>
    <mergeCell ref="A27:A30"/>
    <mergeCell ref="B27:D28"/>
    <mergeCell ref="E27:G28"/>
    <mergeCell ref="H27:J28"/>
    <mergeCell ref="B29:C29"/>
    <mergeCell ref="D29:D30"/>
    <mergeCell ref="E29:F29"/>
    <mergeCell ref="G29:G30"/>
  </mergeCells>
  <printOptions horizontalCentered="1" verticalCentered="1"/>
  <pageMargins left="0.27559055118110237" right="0.19685039370078741" top="0" bottom="0" header="0.31496062992125984" footer="0.31496062992125984"/>
  <pageSetup paperSize="9" scale="77" orientation="landscape" r:id="rId1"/>
  <colBreaks count="1" manualBreakCount="1">
    <brk id="11" max="2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selection activeCell="L15" sqref="L15"/>
    </sheetView>
  </sheetViews>
  <sheetFormatPr defaultRowHeight="15"/>
  <cols>
    <col min="1" max="1" width="15.85546875" style="1" customWidth="1"/>
    <col min="2" max="3" width="13.7109375" style="1" customWidth="1"/>
    <col min="4" max="10" width="11.7109375" style="1" customWidth="1"/>
    <col min="11" max="16" width="24.42578125" style="1" customWidth="1"/>
    <col min="17" max="250" width="9.140625" style="1"/>
    <col min="251" max="251" width="20" style="1" customWidth="1"/>
    <col min="252" max="263" width="11.7109375" style="1" customWidth="1"/>
    <col min="264" max="272" width="24.42578125" style="1" customWidth="1"/>
    <col min="273" max="506" width="9.140625" style="1"/>
    <col min="507" max="507" width="20" style="1" customWidth="1"/>
    <col min="508" max="519" width="11.7109375" style="1" customWidth="1"/>
    <col min="520" max="528" width="24.42578125" style="1" customWidth="1"/>
    <col min="529" max="762" width="9.140625" style="1"/>
    <col min="763" max="763" width="20" style="1" customWidth="1"/>
    <col min="764" max="775" width="11.7109375" style="1" customWidth="1"/>
    <col min="776" max="784" width="24.42578125" style="1" customWidth="1"/>
    <col min="785" max="1018" width="9.140625" style="1"/>
    <col min="1019" max="1019" width="20" style="1" customWidth="1"/>
    <col min="1020" max="1031" width="11.7109375" style="1" customWidth="1"/>
    <col min="1032" max="1040" width="24.42578125" style="1" customWidth="1"/>
    <col min="1041" max="1274" width="9.140625" style="1"/>
    <col min="1275" max="1275" width="20" style="1" customWidth="1"/>
    <col min="1276" max="1287" width="11.7109375" style="1" customWidth="1"/>
    <col min="1288" max="1296" width="24.42578125" style="1" customWidth="1"/>
    <col min="1297" max="1530" width="9.140625" style="1"/>
    <col min="1531" max="1531" width="20" style="1" customWidth="1"/>
    <col min="1532" max="1543" width="11.7109375" style="1" customWidth="1"/>
    <col min="1544" max="1552" width="24.42578125" style="1" customWidth="1"/>
    <col min="1553" max="1786" width="9.140625" style="1"/>
    <col min="1787" max="1787" width="20" style="1" customWidth="1"/>
    <col min="1788" max="1799" width="11.7109375" style="1" customWidth="1"/>
    <col min="1800" max="1808" width="24.42578125" style="1" customWidth="1"/>
    <col min="1809" max="2042" width="9.140625" style="1"/>
    <col min="2043" max="2043" width="20" style="1" customWidth="1"/>
    <col min="2044" max="2055" width="11.7109375" style="1" customWidth="1"/>
    <col min="2056" max="2064" width="24.42578125" style="1" customWidth="1"/>
    <col min="2065" max="2298" width="9.140625" style="1"/>
    <col min="2299" max="2299" width="20" style="1" customWidth="1"/>
    <col min="2300" max="2311" width="11.7109375" style="1" customWidth="1"/>
    <col min="2312" max="2320" width="24.42578125" style="1" customWidth="1"/>
    <col min="2321" max="2554" width="9.140625" style="1"/>
    <col min="2555" max="2555" width="20" style="1" customWidth="1"/>
    <col min="2556" max="2567" width="11.7109375" style="1" customWidth="1"/>
    <col min="2568" max="2576" width="24.42578125" style="1" customWidth="1"/>
    <col min="2577" max="2810" width="9.140625" style="1"/>
    <col min="2811" max="2811" width="20" style="1" customWidth="1"/>
    <col min="2812" max="2823" width="11.7109375" style="1" customWidth="1"/>
    <col min="2824" max="2832" width="24.42578125" style="1" customWidth="1"/>
    <col min="2833" max="3066" width="9.140625" style="1"/>
    <col min="3067" max="3067" width="20" style="1" customWidth="1"/>
    <col min="3068" max="3079" width="11.7109375" style="1" customWidth="1"/>
    <col min="3080" max="3088" width="24.42578125" style="1" customWidth="1"/>
    <col min="3089" max="3322" width="9.140625" style="1"/>
    <col min="3323" max="3323" width="20" style="1" customWidth="1"/>
    <col min="3324" max="3335" width="11.7109375" style="1" customWidth="1"/>
    <col min="3336" max="3344" width="24.42578125" style="1" customWidth="1"/>
    <col min="3345" max="3578" width="9.140625" style="1"/>
    <col min="3579" max="3579" width="20" style="1" customWidth="1"/>
    <col min="3580" max="3591" width="11.7109375" style="1" customWidth="1"/>
    <col min="3592" max="3600" width="24.42578125" style="1" customWidth="1"/>
    <col min="3601" max="3834" width="9.140625" style="1"/>
    <col min="3835" max="3835" width="20" style="1" customWidth="1"/>
    <col min="3836" max="3847" width="11.7109375" style="1" customWidth="1"/>
    <col min="3848" max="3856" width="24.42578125" style="1" customWidth="1"/>
    <col min="3857" max="4090" width="9.140625" style="1"/>
    <col min="4091" max="4091" width="20" style="1" customWidth="1"/>
    <col min="4092" max="4103" width="11.7109375" style="1" customWidth="1"/>
    <col min="4104" max="4112" width="24.42578125" style="1" customWidth="1"/>
    <col min="4113" max="4346" width="9.140625" style="1"/>
    <col min="4347" max="4347" width="20" style="1" customWidth="1"/>
    <col min="4348" max="4359" width="11.7109375" style="1" customWidth="1"/>
    <col min="4360" max="4368" width="24.42578125" style="1" customWidth="1"/>
    <col min="4369" max="4602" width="9.140625" style="1"/>
    <col min="4603" max="4603" width="20" style="1" customWidth="1"/>
    <col min="4604" max="4615" width="11.7109375" style="1" customWidth="1"/>
    <col min="4616" max="4624" width="24.42578125" style="1" customWidth="1"/>
    <col min="4625" max="4858" width="9.140625" style="1"/>
    <col min="4859" max="4859" width="20" style="1" customWidth="1"/>
    <col min="4860" max="4871" width="11.7109375" style="1" customWidth="1"/>
    <col min="4872" max="4880" width="24.42578125" style="1" customWidth="1"/>
    <col min="4881" max="5114" width="9.140625" style="1"/>
    <col min="5115" max="5115" width="20" style="1" customWidth="1"/>
    <col min="5116" max="5127" width="11.7109375" style="1" customWidth="1"/>
    <col min="5128" max="5136" width="24.42578125" style="1" customWidth="1"/>
    <col min="5137" max="5370" width="9.140625" style="1"/>
    <col min="5371" max="5371" width="20" style="1" customWidth="1"/>
    <col min="5372" max="5383" width="11.7109375" style="1" customWidth="1"/>
    <col min="5384" max="5392" width="24.42578125" style="1" customWidth="1"/>
    <col min="5393" max="5626" width="9.140625" style="1"/>
    <col min="5627" max="5627" width="20" style="1" customWidth="1"/>
    <col min="5628" max="5639" width="11.7109375" style="1" customWidth="1"/>
    <col min="5640" max="5648" width="24.42578125" style="1" customWidth="1"/>
    <col min="5649" max="5882" width="9.140625" style="1"/>
    <col min="5883" max="5883" width="20" style="1" customWidth="1"/>
    <col min="5884" max="5895" width="11.7109375" style="1" customWidth="1"/>
    <col min="5896" max="5904" width="24.42578125" style="1" customWidth="1"/>
    <col min="5905" max="6138" width="9.140625" style="1"/>
    <col min="6139" max="6139" width="20" style="1" customWidth="1"/>
    <col min="6140" max="6151" width="11.7109375" style="1" customWidth="1"/>
    <col min="6152" max="6160" width="24.42578125" style="1" customWidth="1"/>
    <col min="6161" max="6394" width="9.140625" style="1"/>
    <col min="6395" max="6395" width="20" style="1" customWidth="1"/>
    <col min="6396" max="6407" width="11.7109375" style="1" customWidth="1"/>
    <col min="6408" max="6416" width="24.42578125" style="1" customWidth="1"/>
    <col min="6417" max="6650" width="9.140625" style="1"/>
    <col min="6651" max="6651" width="20" style="1" customWidth="1"/>
    <col min="6652" max="6663" width="11.7109375" style="1" customWidth="1"/>
    <col min="6664" max="6672" width="24.42578125" style="1" customWidth="1"/>
    <col min="6673" max="6906" width="9.140625" style="1"/>
    <col min="6907" max="6907" width="20" style="1" customWidth="1"/>
    <col min="6908" max="6919" width="11.7109375" style="1" customWidth="1"/>
    <col min="6920" max="6928" width="24.42578125" style="1" customWidth="1"/>
    <col min="6929" max="7162" width="9.140625" style="1"/>
    <col min="7163" max="7163" width="20" style="1" customWidth="1"/>
    <col min="7164" max="7175" width="11.7109375" style="1" customWidth="1"/>
    <col min="7176" max="7184" width="24.42578125" style="1" customWidth="1"/>
    <col min="7185" max="7418" width="9.140625" style="1"/>
    <col min="7419" max="7419" width="20" style="1" customWidth="1"/>
    <col min="7420" max="7431" width="11.7109375" style="1" customWidth="1"/>
    <col min="7432" max="7440" width="24.42578125" style="1" customWidth="1"/>
    <col min="7441" max="7674" width="9.140625" style="1"/>
    <col min="7675" max="7675" width="20" style="1" customWidth="1"/>
    <col min="7676" max="7687" width="11.7109375" style="1" customWidth="1"/>
    <col min="7688" max="7696" width="24.42578125" style="1" customWidth="1"/>
    <col min="7697" max="7930" width="9.140625" style="1"/>
    <col min="7931" max="7931" width="20" style="1" customWidth="1"/>
    <col min="7932" max="7943" width="11.7109375" style="1" customWidth="1"/>
    <col min="7944" max="7952" width="24.42578125" style="1" customWidth="1"/>
    <col min="7953" max="8186" width="9.140625" style="1"/>
    <col min="8187" max="8187" width="20" style="1" customWidth="1"/>
    <col min="8188" max="8199" width="11.7109375" style="1" customWidth="1"/>
    <col min="8200" max="8208" width="24.42578125" style="1" customWidth="1"/>
    <col min="8209" max="8442" width="9.140625" style="1"/>
    <col min="8443" max="8443" width="20" style="1" customWidth="1"/>
    <col min="8444" max="8455" width="11.7109375" style="1" customWidth="1"/>
    <col min="8456" max="8464" width="24.42578125" style="1" customWidth="1"/>
    <col min="8465" max="8698" width="9.140625" style="1"/>
    <col min="8699" max="8699" width="20" style="1" customWidth="1"/>
    <col min="8700" max="8711" width="11.7109375" style="1" customWidth="1"/>
    <col min="8712" max="8720" width="24.42578125" style="1" customWidth="1"/>
    <col min="8721" max="8954" width="9.140625" style="1"/>
    <col min="8955" max="8955" width="20" style="1" customWidth="1"/>
    <col min="8956" max="8967" width="11.7109375" style="1" customWidth="1"/>
    <col min="8968" max="8976" width="24.42578125" style="1" customWidth="1"/>
    <col min="8977" max="9210" width="9.140625" style="1"/>
    <col min="9211" max="9211" width="20" style="1" customWidth="1"/>
    <col min="9212" max="9223" width="11.7109375" style="1" customWidth="1"/>
    <col min="9224" max="9232" width="24.42578125" style="1" customWidth="1"/>
    <col min="9233" max="9466" width="9.140625" style="1"/>
    <col min="9467" max="9467" width="20" style="1" customWidth="1"/>
    <col min="9468" max="9479" width="11.7109375" style="1" customWidth="1"/>
    <col min="9480" max="9488" width="24.42578125" style="1" customWidth="1"/>
    <col min="9489" max="9722" width="9.140625" style="1"/>
    <col min="9723" max="9723" width="20" style="1" customWidth="1"/>
    <col min="9724" max="9735" width="11.7109375" style="1" customWidth="1"/>
    <col min="9736" max="9744" width="24.42578125" style="1" customWidth="1"/>
    <col min="9745" max="9978" width="9.140625" style="1"/>
    <col min="9979" max="9979" width="20" style="1" customWidth="1"/>
    <col min="9980" max="9991" width="11.7109375" style="1" customWidth="1"/>
    <col min="9992" max="10000" width="24.42578125" style="1" customWidth="1"/>
    <col min="10001" max="10234" width="9.140625" style="1"/>
    <col min="10235" max="10235" width="20" style="1" customWidth="1"/>
    <col min="10236" max="10247" width="11.7109375" style="1" customWidth="1"/>
    <col min="10248" max="10256" width="24.42578125" style="1" customWidth="1"/>
    <col min="10257" max="10490" width="9.140625" style="1"/>
    <col min="10491" max="10491" width="20" style="1" customWidth="1"/>
    <col min="10492" max="10503" width="11.7109375" style="1" customWidth="1"/>
    <col min="10504" max="10512" width="24.42578125" style="1" customWidth="1"/>
    <col min="10513" max="10746" width="9.140625" style="1"/>
    <col min="10747" max="10747" width="20" style="1" customWidth="1"/>
    <col min="10748" max="10759" width="11.7109375" style="1" customWidth="1"/>
    <col min="10760" max="10768" width="24.42578125" style="1" customWidth="1"/>
    <col min="10769" max="11002" width="9.140625" style="1"/>
    <col min="11003" max="11003" width="20" style="1" customWidth="1"/>
    <col min="11004" max="11015" width="11.7109375" style="1" customWidth="1"/>
    <col min="11016" max="11024" width="24.42578125" style="1" customWidth="1"/>
    <col min="11025" max="11258" width="9.140625" style="1"/>
    <col min="11259" max="11259" width="20" style="1" customWidth="1"/>
    <col min="11260" max="11271" width="11.7109375" style="1" customWidth="1"/>
    <col min="11272" max="11280" width="24.42578125" style="1" customWidth="1"/>
    <col min="11281" max="11514" width="9.140625" style="1"/>
    <col min="11515" max="11515" width="20" style="1" customWidth="1"/>
    <col min="11516" max="11527" width="11.7109375" style="1" customWidth="1"/>
    <col min="11528" max="11536" width="24.42578125" style="1" customWidth="1"/>
    <col min="11537" max="11770" width="9.140625" style="1"/>
    <col min="11771" max="11771" width="20" style="1" customWidth="1"/>
    <col min="11772" max="11783" width="11.7109375" style="1" customWidth="1"/>
    <col min="11784" max="11792" width="24.42578125" style="1" customWidth="1"/>
    <col min="11793" max="12026" width="9.140625" style="1"/>
    <col min="12027" max="12027" width="20" style="1" customWidth="1"/>
    <col min="12028" max="12039" width="11.7109375" style="1" customWidth="1"/>
    <col min="12040" max="12048" width="24.42578125" style="1" customWidth="1"/>
    <col min="12049" max="12282" width="9.140625" style="1"/>
    <col min="12283" max="12283" width="20" style="1" customWidth="1"/>
    <col min="12284" max="12295" width="11.7109375" style="1" customWidth="1"/>
    <col min="12296" max="12304" width="24.42578125" style="1" customWidth="1"/>
    <col min="12305" max="12538" width="9.140625" style="1"/>
    <col min="12539" max="12539" width="20" style="1" customWidth="1"/>
    <col min="12540" max="12551" width="11.7109375" style="1" customWidth="1"/>
    <col min="12552" max="12560" width="24.42578125" style="1" customWidth="1"/>
    <col min="12561" max="12794" width="9.140625" style="1"/>
    <col min="12795" max="12795" width="20" style="1" customWidth="1"/>
    <col min="12796" max="12807" width="11.7109375" style="1" customWidth="1"/>
    <col min="12808" max="12816" width="24.42578125" style="1" customWidth="1"/>
    <col min="12817" max="13050" width="9.140625" style="1"/>
    <col min="13051" max="13051" width="20" style="1" customWidth="1"/>
    <col min="13052" max="13063" width="11.7109375" style="1" customWidth="1"/>
    <col min="13064" max="13072" width="24.42578125" style="1" customWidth="1"/>
    <col min="13073" max="13306" width="9.140625" style="1"/>
    <col min="13307" max="13307" width="20" style="1" customWidth="1"/>
    <col min="13308" max="13319" width="11.7109375" style="1" customWidth="1"/>
    <col min="13320" max="13328" width="24.42578125" style="1" customWidth="1"/>
    <col min="13329" max="13562" width="9.140625" style="1"/>
    <col min="13563" max="13563" width="20" style="1" customWidth="1"/>
    <col min="13564" max="13575" width="11.7109375" style="1" customWidth="1"/>
    <col min="13576" max="13584" width="24.42578125" style="1" customWidth="1"/>
    <col min="13585" max="13818" width="9.140625" style="1"/>
    <col min="13819" max="13819" width="20" style="1" customWidth="1"/>
    <col min="13820" max="13831" width="11.7109375" style="1" customWidth="1"/>
    <col min="13832" max="13840" width="24.42578125" style="1" customWidth="1"/>
    <col min="13841" max="14074" width="9.140625" style="1"/>
    <col min="14075" max="14075" width="20" style="1" customWidth="1"/>
    <col min="14076" max="14087" width="11.7109375" style="1" customWidth="1"/>
    <col min="14088" max="14096" width="24.42578125" style="1" customWidth="1"/>
    <col min="14097" max="14330" width="9.140625" style="1"/>
    <col min="14331" max="14331" width="20" style="1" customWidth="1"/>
    <col min="14332" max="14343" width="11.7109375" style="1" customWidth="1"/>
    <col min="14344" max="14352" width="24.42578125" style="1" customWidth="1"/>
    <col min="14353" max="14586" width="9.140625" style="1"/>
    <col min="14587" max="14587" width="20" style="1" customWidth="1"/>
    <col min="14588" max="14599" width="11.7109375" style="1" customWidth="1"/>
    <col min="14600" max="14608" width="24.42578125" style="1" customWidth="1"/>
    <col min="14609" max="14842" width="9.140625" style="1"/>
    <col min="14843" max="14843" width="20" style="1" customWidth="1"/>
    <col min="14844" max="14855" width="11.7109375" style="1" customWidth="1"/>
    <col min="14856" max="14864" width="24.42578125" style="1" customWidth="1"/>
    <col min="14865" max="15098" width="9.140625" style="1"/>
    <col min="15099" max="15099" width="20" style="1" customWidth="1"/>
    <col min="15100" max="15111" width="11.7109375" style="1" customWidth="1"/>
    <col min="15112" max="15120" width="24.42578125" style="1" customWidth="1"/>
    <col min="15121" max="15354" width="9.140625" style="1"/>
    <col min="15355" max="15355" width="20" style="1" customWidth="1"/>
    <col min="15356" max="15367" width="11.7109375" style="1" customWidth="1"/>
    <col min="15368" max="15376" width="24.42578125" style="1" customWidth="1"/>
    <col min="15377" max="15610" width="9.140625" style="1"/>
    <col min="15611" max="15611" width="20" style="1" customWidth="1"/>
    <col min="15612" max="15623" width="11.7109375" style="1" customWidth="1"/>
    <col min="15624" max="15632" width="24.42578125" style="1" customWidth="1"/>
    <col min="15633" max="15866" width="9.140625" style="1"/>
    <col min="15867" max="15867" width="20" style="1" customWidth="1"/>
    <col min="15868" max="15879" width="11.7109375" style="1" customWidth="1"/>
    <col min="15880" max="15888" width="24.42578125" style="1" customWidth="1"/>
    <col min="15889" max="16122" width="9.140625" style="1"/>
    <col min="16123" max="16123" width="20" style="1" customWidth="1"/>
    <col min="16124" max="16135" width="11.7109375" style="1" customWidth="1"/>
    <col min="16136" max="16144" width="24.42578125" style="1" customWidth="1"/>
    <col min="16145" max="16384" width="9.140625" style="1"/>
  </cols>
  <sheetData>
    <row r="1" spans="1:16" ht="25.5">
      <c r="J1" s="30" t="s">
        <v>53</v>
      </c>
      <c r="O1" s="1436"/>
      <c r="P1" s="1436"/>
    </row>
    <row r="2" spans="1:16" ht="21.95" customHeight="1">
      <c r="A2" s="1460" t="s">
        <v>413</v>
      </c>
      <c r="B2" s="1460"/>
      <c r="C2" s="1460"/>
      <c r="D2" s="1460"/>
      <c r="E2" s="1460"/>
      <c r="F2" s="1460"/>
      <c r="G2" s="1460"/>
      <c r="H2" s="1461"/>
      <c r="I2" s="1461"/>
      <c r="J2" s="1461"/>
      <c r="K2" s="49"/>
      <c r="L2" s="49"/>
      <c r="M2" s="49"/>
      <c r="N2" s="49"/>
      <c r="O2" s="49"/>
      <c r="P2" s="49"/>
    </row>
    <row r="3" spans="1:16" ht="21" customHeight="1" thickBot="1">
      <c r="A3" s="1464" t="s">
        <v>859</v>
      </c>
      <c r="B3" s="1464"/>
      <c r="C3" s="1464"/>
      <c r="D3" s="1464"/>
      <c r="E3" s="1464"/>
      <c r="F3" s="1464"/>
      <c r="G3" s="1464"/>
      <c r="H3" s="1465"/>
      <c r="I3" s="1465"/>
      <c r="J3" s="1465"/>
      <c r="K3" s="655"/>
      <c r="L3" s="50"/>
      <c r="M3" s="50"/>
      <c r="N3" s="50"/>
      <c r="O3" s="50"/>
      <c r="P3" s="50"/>
    </row>
    <row r="4" spans="1:16" ht="20.100000000000001" customHeight="1" thickTop="1">
      <c r="A4" s="1454" t="s">
        <v>33</v>
      </c>
      <c r="B4" s="1446" t="s">
        <v>54</v>
      </c>
      <c r="C4" s="1446"/>
      <c r="D4" s="1446"/>
      <c r="E4" s="1443" t="s">
        <v>56</v>
      </c>
      <c r="F4" s="1446"/>
      <c r="G4" s="1457"/>
      <c r="H4" s="1446" t="s">
        <v>55</v>
      </c>
      <c r="I4" s="1446"/>
      <c r="J4" s="1448"/>
    </row>
    <row r="5" spans="1:16" ht="20.100000000000001" customHeight="1" thickBot="1">
      <c r="A5" s="1455"/>
      <c r="B5" s="1447"/>
      <c r="C5" s="1447"/>
      <c r="D5" s="1447"/>
      <c r="E5" s="1445"/>
      <c r="F5" s="1447"/>
      <c r="G5" s="1458"/>
      <c r="H5" s="1447"/>
      <c r="I5" s="1447"/>
      <c r="J5" s="1449"/>
    </row>
    <row r="6" spans="1:16" ht="30.75" customHeight="1">
      <c r="A6" s="1455"/>
      <c r="B6" s="1450" t="s">
        <v>429</v>
      </c>
      <c r="C6" s="1451"/>
      <c r="D6" s="1452" t="s">
        <v>37</v>
      </c>
      <c r="E6" s="1459" t="s">
        <v>429</v>
      </c>
      <c r="F6" s="1451"/>
      <c r="G6" s="1462" t="s">
        <v>37</v>
      </c>
      <c r="H6" s="1450" t="s">
        <v>429</v>
      </c>
      <c r="I6" s="1451"/>
      <c r="J6" s="1434" t="s">
        <v>37</v>
      </c>
    </row>
    <row r="7" spans="1:16" ht="20.100000000000001" customHeight="1" thickBot="1">
      <c r="A7" s="1456"/>
      <c r="B7" s="53">
        <v>2012</v>
      </c>
      <c r="C7" s="52">
        <v>2013</v>
      </c>
      <c r="D7" s="1453"/>
      <c r="E7" s="51">
        <v>2012</v>
      </c>
      <c r="F7" s="52">
        <v>2013</v>
      </c>
      <c r="G7" s="1463"/>
      <c r="H7" s="53">
        <v>2012</v>
      </c>
      <c r="I7" s="52">
        <v>2013</v>
      </c>
      <c r="J7" s="1435"/>
    </row>
    <row r="8" spans="1:16" ht="23.1" customHeight="1" thickTop="1">
      <c r="A8" s="651" t="s">
        <v>67</v>
      </c>
      <c r="B8" s="1092">
        <v>1563.1</v>
      </c>
      <c r="C8" s="1066">
        <v>1566.2</v>
      </c>
      <c r="D8" s="1067">
        <f>C8/B8*100</f>
        <v>100.19832384364405</v>
      </c>
      <c r="E8" s="1093">
        <v>6</v>
      </c>
      <c r="F8" s="1066">
        <v>6.2</v>
      </c>
      <c r="G8" s="1094">
        <f>F8/E8*100</f>
        <v>103.33333333333334</v>
      </c>
      <c r="H8" s="1092">
        <v>43.4</v>
      </c>
      <c r="I8" s="1066">
        <v>68.5</v>
      </c>
      <c r="J8" s="1095">
        <f>I8/H8*100</f>
        <v>157.83410138248848</v>
      </c>
    </row>
    <row r="9" spans="1:16" ht="23.1" customHeight="1">
      <c r="A9" s="652" t="s">
        <v>38</v>
      </c>
      <c r="B9" s="1096">
        <v>1702.4</v>
      </c>
      <c r="C9" s="1068">
        <v>1695.3</v>
      </c>
      <c r="D9" s="1069">
        <f>C9/B9*100</f>
        <v>99.582941729323309</v>
      </c>
      <c r="E9" s="1097">
        <v>8</v>
      </c>
      <c r="F9" s="1068">
        <v>8.5</v>
      </c>
      <c r="G9" s="1098">
        <f>F9/E9*100</f>
        <v>106.25</v>
      </c>
      <c r="H9" s="1096">
        <v>58</v>
      </c>
      <c r="I9" s="1068">
        <v>95.7</v>
      </c>
      <c r="J9" s="1070">
        <f>I9/H9*100</f>
        <v>165</v>
      </c>
    </row>
    <row r="10" spans="1:16" ht="23.1" customHeight="1">
      <c r="A10" s="652" t="s">
        <v>39</v>
      </c>
      <c r="B10" s="1096">
        <v>749.8</v>
      </c>
      <c r="C10" s="1068">
        <v>733</v>
      </c>
      <c r="D10" s="1069">
        <f t="shared" ref="D10:D20" si="0">C10/B10*100</f>
        <v>97.759402507335295</v>
      </c>
      <c r="E10" s="1097">
        <v>4.0999999999999996</v>
      </c>
      <c r="F10" s="1071">
        <v>4.8</v>
      </c>
      <c r="G10" s="1098">
        <f t="shared" ref="G10:G20" si="1">F10/E10*100</f>
        <v>117.07317073170734</v>
      </c>
      <c r="H10" s="1096">
        <v>36.700000000000003</v>
      </c>
      <c r="I10" s="1068">
        <v>58.6</v>
      </c>
      <c r="J10" s="1070">
        <f t="shared" ref="J10:J20" si="2">I10/H10*100</f>
        <v>159.67302452316073</v>
      </c>
    </row>
    <row r="11" spans="1:16" ht="23.1" customHeight="1">
      <c r="A11" s="652" t="s">
        <v>40</v>
      </c>
      <c r="B11" s="1096">
        <v>668.7</v>
      </c>
      <c r="C11" s="1068">
        <v>644.4</v>
      </c>
      <c r="D11" s="1069">
        <f t="shared" si="0"/>
        <v>96.366083445491242</v>
      </c>
      <c r="E11" s="1097">
        <v>3.5</v>
      </c>
      <c r="F11" s="1068">
        <v>3.9</v>
      </c>
      <c r="G11" s="1098">
        <f t="shared" si="1"/>
        <v>111.42857142857143</v>
      </c>
      <c r="H11" s="1096">
        <v>33.6</v>
      </c>
      <c r="I11" s="1071">
        <v>54.5</v>
      </c>
      <c r="J11" s="1070">
        <f t="shared" si="2"/>
        <v>162.20238095238096</v>
      </c>
    </row>
    <row r="12" spans="1:16" ht="23.1" customHeight="1">
      <c r="A12" s="652" t="s">
        <v>41</v>
      </c>
      <c r="B12" s="1096">
        <v>338</v>
      </c>
      <c r="C12" s="1068">
        <v>320.8</v>
      </c>
      <c r="D12" s="1069">
        <f t="shared" si="0"/>
        <v>94.911242603550292</v>
      </c>
      <c r="E12" s="1097">
        <v>3.2</v>
      </c>
      <c r="F12" s="1066">
        <v>2.9</v>
      </c>
      <c r="G12" s="1098">
        <f t="shared" si="1"/>
        <v>90.624999999999986</v>
      </c>
      <c r="H12" s="1096">
        <v>24.9</v>
      </c>
      <c r="I12" s="1068">
        <v>38.799999999999997</v>
      </c>
      <c r="J12" s="1070">
        <f t="shared" si="2"/>
        <v>155.82329317269077</v>
      </c>
    </row>
    <row r="13" spans="1:16" ht="23.1" customHeight="1">
      <c r="A13" s="652" t="s">
        <v>42</v>
      </c>
      <c r="B13" s="1096">
        <v>969.5</v>
      </c>
      <c r="C13" s="1068">
        <v>925.2</v>
      </c>
      <c r="D13" s="1069">
        <f t="shared" si="0"/>
        <v>95.430634347601867</v>
      </c>
      <c r="E13" s="1097">
        <v>8.6</v>
      </c>
      <c r="F13" s="1068">
        <v>9.4</v>
      </c>
      <c r="G13" s="1098">
        <f t="shared" si="1"/>
        <v>109.30232558139537</v>
      </c>
      <c r="H13" s="1096">
        <v>55.1</v>
      </c>
      <c r="I13" s="1066">
        <v>92</v>
      </c>
      <c r="J13" s="1070">
        <f t="shared" si="2"/>
        <v>166.96914700544465</v>
      </c>
    </row>
    <row r="14" spans="1:16" ht="23.1" customHeight="1">
      <c r="A14" s="652" t="s">
        <v>43</v>
      </c>
      <c r="B14" s="1096">
        <v>544.4</v>
      </c>
      <c r="C14" s="1068">
        <v>524.9</v>
      </c>
      <c r="D14" s="1069">
        <f t="shared" si="0"/>
        <v>96.418074944893462</v>
      </c>
      <c r="E14" s="1097">
        <v>3.6</v>
      </c>
      <c r="F14" s="1068">
        <v>3.5</v>
      </c>
      <c r="G14" s="1098">
        <f t="shared" si="1"/>
        <v>97.222222222222214</v>
      </c>
      <c r="H14" s="1096">
        <v>27.3</v>
      </c>
      <c r="I14" s="1068">
        <v>42.6</v>
      </c>
      <c r="J14" s="1070">
        <f t="shared" si="2"/>
        <v>156.04395604395606</v>
      </c>
    </row>
    <row r="15" spans="1:16" ht="23.1" customHeight="1">
      <c r="A15" s="652" t="s">
        <v>44</v>
      </c>
      <c r="B15" s="1096">
        <v>660.5</v>
      </c>
      <c r="C15" s="1068">
        <v>630.79999999999995</v>
      </c>
      <c r="D15" s="1069">
        <f t="shared" si="0"/>
        <v>95.50340651021952</v>
      </c>
      <c r="E15" s="1097">
        <v>3.6</v>
      </c>
      <c r="F15" s="1068">
        <v>3.6</v>
      </c>
      <c r="G15" s="1098">
        <f t="shared" si="1"/>
        <v>100</v>
      </c>
      <c r="H15" s="1096">
        <v>28.6</v>
      </c>
      <c r="I15" s="1068">
        <v>46</v>
      </c>
      <c r="J15" s="1070">
        <f t="shared" si="2"/>
        <v>160.83916083916083</v>
      </c>
    </row>
    <row r="16" spans="1:16" ht="23.1" customHeight="1">
      <c r="A16" s="652" t="s">
        <v>45</v>
      </c>
      <c r="B16" s="1096">
        <v>616.5</v>
      </c>
      <c r="C16" s="1068">
        <v>603</v>
      </c>
      <c r="D16" s="1069">
        <f t="shared" si="0"/>
        <v>97.810218978102199</v>
      </c>
      <c r="E16" s="1097">
        <v>3.3</v>
      </c>
      <c r="F16" s="1071">
        <v>3.2</v>
      </c>
      <c r="G16" s="1098">
        <f t="shared" si="1"/>
        <v>96.969696969696983</v>
      </c>
      <c r="H16" s="1096">
        <v>31.8</v>
      </c>
      <c r="I16" s="1068">
        <v>50.5</v>
      </c>
      <c r="J16" s="1070">
        <f t="shared" si="2"/>
        <v>158.80503144654088</v>
      </c>
    </row>
    <row r="17" spans="1:10" ht="23.1" customHeight="1">
      <c r="A17" s="652" t="s">
        <v>46</v>
      </c>
      <c r="B17" s="1096">
        <v>583</v>
      </c>
      <c r="C17" s="1068">
        <v>576.29999999999995</v>
      </c>
      <c r="D17" s="1069">
        <f t="shared" si="0"/>
        <v>98.850771869639786</v>
      </c>
      <c r="E17" s="1097">
        <v>3</v>
      </c>
      <c r="F17" s="1068">
        <v>2.7</v>
      </c>
      <c r="G17" s="1098">
        <f t="shared" si="1"/>
        <v>90</v>
      </c>
      <c r="H17" s="1096">
        <v>26.2</v>
      </c>
      <c r="I17" s="1068">
        <v>41.2</v>
      </c>
      <c r="J17" s="1070">
        <f t="shared" si="2"/>
        <v>157.25190839694659</v>
      </c>
    </row>
    <row r="18" spans="1:10" ht="23.1" customHeight="1">
      <c r="A18" s="652" t="s">
        <v>47</v>
      </c>
      <c r="B18" s="1096">
        <v>739.7</v>
      </c>
      <c r="C18" s="1068">
        <v>713.3</v>
      </c>
      <c r="D18" s="1069">
        <f t="shared" si="0"/>
        <v>96.430985534676211</v>
      </c>
      <c r="E18" s="1097">
        <v>4.5999999999999996</v>
      </c>
      <c r="F18" s="1066">
        <v>4.7</v>
      </c>
      <c r="G18" s="1098">
        <f t="shared" si="1"/>
        <v>102.17391304347827</v>
      </c>
      <c r="H18" s="1096">
        <v>41.8</v>
      </c>
      <c r="I18" s="1068">
        <v>65.900000000000006</v>
      </c>
      <c r="J18" s="1070">
        <f t="shared" si="2"/>
        <v>157.65550239234452</v>
      </c>
    </row>
    <row r="19" spans="1:10" ht="23.1" customHeight="1">
      <c r="A19" s="653" t="s">
        <v>48</v>
      </c>
      <c r="B19" s="1096">
        <v>1418.6</v>
      </c>
      <c r="C19" s="1068">
        <v>1403.3</v>
      </c>
      <c r="D19" s="1069">
        <f t="shared" si="0"/>
        <v>98.921471873678286</v>
      </c>
      <c r="E19" s="1097">
        <v>6.8</v>
      </c>
      <c r="F19" s="1068">
        <v>8.6999999999999993</v>
      </c>
      <c r="G19" s="1098">
        <f t="shared" si="1"/>
        <v>127.94117647058823</v>
      </c>
      <c r="H19" s="1096">
        <v>56.4</v>
      </c>
      <c r="I19" s="1068">
        <v>91.8</v>
      </c>
      <c r="J19" s="1070">
        <f t="shared" si="2"/>
        <v>162.7659574468085</v>
      </c>
    </row>
    <row r="20" spans="1:10" ht="23.1" customHeight="1">
      <c r="A20" s="653" t="s">
        <v>49</v>
      </c>
      <c r="B20" s="1096">
        <v>654</v>
      </c>
      <c r="C20" s="1068">
        <v>638</v>
      </c>
      <c r="D20" s="1069">
        <f t="shared" si="0"/>
        <v>97.553516819571868</v>
      </c>
      <c r="E20" s="1097">
        <v>3.1</v>
      </c>
      <c r="F20" s="1068">
        <v>3.3</v>
      </c>
      <c r="G20" s="1098">
        <f t="shared" si="1"/>
        <v>106.45161290322579</v>
      </c>
      <c r="H20" s="1096">
        <v>32.700000000000003</v>
      </c>
      <c r="I20" s="1068">
        <v>52.1</v>
      </c>
      <c r="J20" s="1070">
        <f t="shared" si="2"/>
        <v>159.32721712538225</v>
      </c>
    </row>
    <row r="21" spans="1:10" ht="23.1" customHeight="1" thickBot="1">
      <c r="A21" s="654" t="s">
        <v>50</v>
      </c>
      <c r="B21" s="1096">
        <v>1405.4</v>
      </c>
      <c r="C21" s="1071">
        <v>1353.9</v>
      </c>
      <c r="D21" s="1072">
        <f>C21/B21*100</f>
        <v>96.335562829087806</v>
      </c>
      <c r="E21" s="1097">
        <v>10.199999999999999</v>
      </c>
      <c r="F21" s="1071">
        <v>9.8000000000000007</v>
      </c>
      <c r="G21" s="1099">
        <f>F21/E21*100</f>
        <v>96.078431372549034</v>
      </c>
      <c r="H21" s="1096">
        <v>103.5</v>
      </c>
      <c r="I21" s="1071">
        <v>165.9</v>
      </c>
      <c r="J21" s="1073">
        <f>I21/H21*100</f>
        <v>160.28985507246378</v>
      </c>
    </row>
    <row r="22" spans="1:10" ht="22.5" customHeight="1" thickBot="1">
      <c r="A22" s="68" t="s">
        <v>342</v>
      </c>
      <c r="B22" s="1074">
        <v>12613.7</v>
      </c>
      <c r="C22" s="1075">
        <v>12328.5</v>
      </c>
      <c r="D22" s="1076">
        <f>C22/B22*100</f>
        <v>97.738966361971507</v>
      </c>
      <c r="E22" s="1077">
        <v>71.3</v>
      </c>
      <c r="F22" s="1075">
        <v>75.2</v>
      </c>
      <c r="G22" s="1078">
        <f>F22/E22*100</f>
        <v>105.46984572230016</v>
      </c>
      <c r="H22" s="1074">
        <v>600</v>
      </c>
      <c r="I22" s="1075">
        <v>964.2</v>
      </c>
      <c r="J22" s="1079">
        <f>I22/H22*100</f>
        <v>160.69999999999999</v>
      </c>
    </row>
    <row r="23" spans="1:10" ht="15.75" thickTop="1">
      <c r="A23" s="57" t="s">
        <v>361</v>
      </c>
      <c r="B23" s="57"/>
      <c r="C23" s="57"/>
      <c r="D23" s="57"/>
      <c r="E23" s="40"/>
      <c r="F23" s="57"/>
      <c r="G23" s="57"/>
    </row>
    <row r="24" spans="1:10">
      <c r="A24" s="57"/>
      <c r="B24" s="57"/>
      <c r="C24" s="57"/>
      <c r="D24" s="57"/>
      <c r="E24" s="57"/>
      <c r="F24" s="57"/>
      <c r="G24" s="57"/>
    </row>
    <row r="25" spans="1:10" ht="21.95" customHeight="1">
      <c r="A25" s="69" t="s">
        <v>52</v>
      </c>
      <c r="B25" s="57"/>
      <c r="C25" s="57"/>
      <c r="D25" s="57"/>
      <c r="E25" s="57"/>
      <c r="F25" s="57"/>
      <c r="G25" s="57"/>
    </row>
    <row r="26" spans="1:10" ht="20.100000000000001" customHeight="1"/>
    <row r="27" spans="1:10" ht="20.100000000000001" customHeight="1"/>
    <row r="28" spans="1:10" ht="20.100000000000001" customHeight="1"/>
    <row r="29" spans="1:10" ht="20.100000000000001" customHeight="1"/>
    <row r="30" spans="1:10" ht="23.1" customHeight="1"/>
    <row r="31" spans="1:10" ht="23.1" customHeight="1"/>
    <row r="32" spans="1:10" ht="23.1" customHeight="1"/>
    <row r="33" ht="23.1" customHeight="1"/>
    <row r="34" ht="23.1" customHeight="1"/>
    <row r="35" ht="23.1" customHeight="1"/>
    <row r="36" ht="23.1" customHeight="1"/>
    <row r="37" ht="23.1" customHeight="1"/>
    <row r="38" ht="23.1" customHeight="1"/>
    <row r="39" ht="23.1" customHeight="1"/>
    <row r="40" ht="23.1" customHeight="1"/>
    <row r="41" ht="23.1" customHeight="1"/>
    <row r="42" ht="23.1" customHeight="1"/>
    <row r="43" ht="23.1" customHeight="1"/>
    <row r="44" ht="23.1" customHeight="1"/>
    <row r="49" spans="1:8">
      <c r="H49" s="57"/>
    </row>
    <row r="50" spans="1:8">
      <c r="H50" s="57"/>
    </row>
    <row r="51" spans="1:8">
      <c r="H51" s="57"/>
    </row>
    <row r="52" spans="1:8">
      <c r="H52" s="57"/>
    </row>
    <row r="53" spans="1:8">
      <c r="A53" s="57"/>
      <c r="B53" s="57"/>
      <c r="C53" s="57"/>
      <c r="D53" s="57"/>
      <c r="E53" s="57"/>
      <c r="F53" s="57"/>
      <c r="G53" s="57"/>
      <c r="H53" s="57"/>
    </row>
  </sheetData>
  <mergeCells count="13">
    <mergeCell ref="O1:P1"/>
    <mergeCell ref="A4:A7"/>
    <mergeCell ref="B4:D5"/>
    <mergeCell ref="E4:G5"/>
    <mergeCell ref="B6:C6"/>
    <mergeCell ref="D6:D7"/>
    <mergeCell ref="E6:F6"/>
    <mergeCell ref="H4:J5"/>
    <mergeCell ref="H6:I6"/>
    <mergeCell ref="J6:J7"/>
    <mergeCell ref="A2:J2"/>
    <mergeCell ref="G6:G7"/>
    <mergeCell ref="A3:J3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zoomScale="30" zoomScaleNormal="30" zoomScaleSheetLayoutView="25" workbookViewId="0">
      <selection activeCell="Z5" sqref="Z5"/>
    </sheetView>
  </sheetViews>
  <sheetFormatPr defaultRowHeight="20.25"/>
  <cols>
    <col min="1" max="1" width="38.140625" style="70" customWidth="1"/>
    <col min="2" max="2" width="21" style="70" customWidth="1"/>
    <col min="3" max="3" width="18.42578125" style="70" customWidth="1"/>
    <col min="4" max="4" width="25.7109375" style="70" customWidth="1"/>
    <col min="5" max="5" width="18.140625" style="70" customWidth="1"/>
    <col min="6" max="6" width="21.42578125" style="70" customWidth="1"/>
    <col min="7" max="7" width="25.7109375" style="70" customWidth="1"/>
    <col min="8" max="8" width="18.140625" style="70" customWidth="1"/>
    <col min="9" max="9" width="21" style="70" customWidth="1"/>
    <col min="10" max="10" width="25.7109375" style="70" customWidth="1"/>
    <col min="11" max="11" width="18.140625" style="70" customWidth="1"/>
    <col min="12" max="12" width="23" style="70" customWidth="1"/>
    <col min="13" max="13" width="26.28515625" style="70" customWidth="1"/>
    <col min="14" max="15" width="24.28515625" style="70" customWidth="1"/>
    <col min="16" max="245" width="9.140625" style="70"/>
    <col min="246" max="246" width="34.85546875" style="70" customWidth="1"/>
    <col min="247" max="247" width="23.28515625" style="70" customWidth="1"/>
    <col min="248" max="248" width="18.140625" style="70" customWidth="1"/>
    <col min="249" max="249" width="21" style="70" customWidth="1"/>
    <col min="250" max="251" width="18.140625" style="70" customWidth="1"/>
    <col min="252" max="252" width="21" style="70" customWidth="1"/>
    <col min="253" max="254" width="18.140625" style="70" customWidth="1"/>
    <col min="255" max="255" width="21" style="70" customWidth="1"/>
    <col min="256" max="257" width="18.140625" style="70" customWidth="1"/>
    <col min="258" max="258" width="21" style="70" customWidth="1"/>
    <col min="259" max="260" width="18.140625" style="70" customWidth="1"/>
    <col min="261" max="261" width="21" style="70" customWidth="1"/>
    <col min="262" max="263" width="18.140625" style="70" customWidth="1"/>
    <col min="264" max="264" width="22.7109375" style="70" customWidth="1"/>
    <col min="265" max="266" width="18.140625" style="70" customWidth="1"/>
    <col min="267" max="267" width="21" style="70" customWidth="1"/>
    <col min="268" max="501" width="9.140625" style="70"/>
    <col min="502" max="502" width="34.85546875" style="70" customWidth="1"/>
    <col min="503" max="503" width="23.28515625" style="70" customWidth="1"/>
    <col min="504" max="504" width="18.140625" style="70" customWidth="1"/>
    <col min="505" max="505" width="21" style="70" customWidth="1"/>
    <col min="506" max="507" width="18.140625" style="70" customWidth="1"/>
    <col min="508" max="508" width="21" style="70" customWidth="1"/>
    <col min="509" max="510" width="18.140625" style="70" customWidth="1"/>
    <col min="511" max="511" width="21" style="70" customWidth="1"/>
    <col min="512" max="513" width="18.140625" style="70" customWidth="1"/>
    <col min="514" max="514" width="21" style="70" customWidth="1"/>
    <col min="515" max="516" width="18.140625" style="70" customWidth="1"/>
    <col min="517" max="517" width="21" style="70" customWidth="1"/>
    <col min="518" max="519" width="18.140625" style="70" customWidth="1"/>
    <col min="520" max="520" width="22.7109375" style="70" customWidth="1"/>
    <col min="521" max="522" width="18.140625" style="70" customWidth="1"/>
    <col min="523" max="523" width="21" style="70" customWidth="1"/>
    <col min="524" max="757" width="9.140625" style="70"/>
    <col min="758" max="758" width="34.85546875" style="70" customWidth="1"/>
    <col min="759" max="759" width="23.28515625" style="70" customWidth="1"/>
    <col min="760" max="760" width="18.140625" style="70" customWidth="1"/>
    <col min="761" max="761" width="21" style="70" customWidth="1"/>
    <col min="762" max="763" width="18.140625" style="70" customWidth="1"/>
    <col min="764" max="764" width="21" style="70" customWidth="1"/>
    <col min="765" max="766" width="18.140625" style="70" customWidth="1"/>
    <col min="767" max="767" width="21" style="70" customWidth="1"/>
    <col min="768" max="769" width="18.140625" style="70" customWidth="1"/>
    <col min="770" max="770" width="21" style="70" customWidth="1"/>
    <col min="771" max="772" width="18.140625" style="70" customWidth="1"/>
    <col min="773" max="773" width="21" style="70" customWidth="1"/>
    <col min="774" max="775" width="18.140625" style="70" customWidth="1"/>
    <col min="776" max="776" width="22.7109375" style="70" customWidth="1"/>
    <col min="777" max="778" width="18.140625" style="70" customWidth="1"/>
    <col min="779" max="779" width="21" style="70" customWidth="1"/>
    <col min="780" max="1013" width="9.140625" style="70"/>
    <col min="1014" max="1014" width="34.85546875" style="70" customWidth="1"/>
    <col min="1015" max="1015" width="23.28515625" style="70" customWidth="1"/>
    <col min="1016" max="1016" width="18.140625" style="70" customWidth="1"/>
    <col min="1017" max="1017" width="21" style="70" customWidth="1"/>
    <col min="1018" max="1019" width="18.140625" style="70" customWidth="1"/>
    <col min="1020" max="1020" width="21" style="70" customWidth="1"/>
    <col min="1021" max="1022" width="18.140625" style="70" customWidth="1"/>
    <col min="1023" max="1023" width="21" style="70" customWidth="1"/>
    <col min="1024" max="1025" width="18.140625" style="70" customWidth="1"/>
    <col min="1026" max="1026" width="21" style="70" customWidth="1"/>
    <col min="1027" max="1028" width="18.140625" style="70" customWidth="1"/>
    <col min="1029" max="1029" width="21" style="70" customWidth="1"/>
    <col min="1030" max="1031" width="18.140625" style="70" customWidth="1"/>
    <col min="1032" max="1032" width="22.7109375" style="70" customWidth="1"/>
    <col min="1033" max="1034" width="18.140625" style="70" customWidth="1"/>
    <col min="1035" max="1035" width="21" style="70" customWidth="1"/>
    <col min="1036" max="1269" width="9.140625" style="70"/>
    <col min="1270" max="1270" width="34.85546875" style="70" customWidth="1"/>
    <col min="1271" max="1271" width="23.28515625" style="70" customWidth="1"/>
    <col min="1272" max="1272" width="18.140625" style="70" customWidth="1"/>
    <col min="1273" max="1273" width="21" style="70" customWidth="1"/>
    <col min="1274" max="1275" width="18.140625" style="70" customWidth="1"/>
    <col min="1276" max="1276" width="21" style="70" customWidth="1"/>
    <col min="1277" max="1278" width="18.140625" style="70" customWidth="1"/>
    <col min="1279" max="1279" width="21" style="70" customWidth="1"/>
    <col min="1280" max="1281" width="18.140625" style="70" customWidth="1"/>
    <col min="1282" max="1282" width="21" style="70" customWidth="1"/>
    <col min="1283" max="1284" width="18.140625" style="70" customWidth="1"/>
    <col min="1285" max="1285" width="21" style="70" customWidth="1"/>
    <col min="1286" max="1287" width="18.140625" style="70" customWidth="1"/>
    <col min="1288" max="1288" width="22.7109375" style="70" customWidth="1"/>
    <col min="1289" max="1290" width="18.140625" style="70" customWidth="1"/>
    <col min="1291" max="1291" width="21" style="70" customWidth="1"/>
    <col min="1292" max="1525" width="9.140625" style="70"/>
    <col min="1526" max="1526" width="34.85546875" style="70" customWidth="1"/>
    <col min="1527" max="1527" width="23.28515625" style="70" customWidth="1"/>
    <col min="1528" max="1528" width="18.140625" style="70" customWidth="1"/>
    <col min="1529" max="1529" width="21" style="70" customWidth="1"/>
    <col min="1530" max="1531" width="18.140625" style="70" customWidth="1"/>
    <col min="1532" max="1532" width="21" style="70" customWidth="1"/>
    <col min="1533" max="1534" width="18.140625" style="70" customWidth="1"/>
    <col min="1535" max="1535" width="21" style="70" customWidth="1"/>
    <col min="1536" max="1537" width="18.140625" style="70" customWidth="1"/>
    <col min="1538" max="1538" width="21" style="70" customWidth="1"/>
    <col min="1539" max="1540" width="18.140625" style="70" customWidth="1"/>
    <col min="1541" max="1541" width="21" style="70" customWidth="1"/>
    <col min="1542" max="1543" width="18.140625" style="70" customWidth="1"/>
    <col min="1544" max="1544" width="22.7109375" style="70" customWidth="1"/>
    <col min="1545" max="1546" width="18.140625" style="70" customWidth="1"/>
    <col min="1547" max="1547" width="21" style="70" customWidth="1"/>
    <col min="1548" max="1781" width="9.140625" style="70"/>
    <col min="1782" max="1782" width="34.85546875" style="70" customWidth="1"/>
    <col min="1783" max="1783" width="23.28515625" style="70" customWidth="1"/>
    <col min="1784" max="1784" width="18.140625" style="70" customWidth="1"/>
    <col min="1785" max="1785" width="21" style="70" customWidth="1"/>
    <col min="1786" max="1787" width="18.140625" style="70" customWidth="1"/>
    <col min="1788" max="1788" width="21" style="70" customWidth="1"/>
    <col min="1789" max="1790" width="18.140625" style="70" customWidth="1"/>
    <col min="1791" max="1791" width="21" style="70" customWidth="1"/>
    <col min="1792" max="1793" width="18.140625" style="70" customWidth="1"/>
    <col min="1794" max="1794" width="21" style="70" customWidth="1"/>
    <col min="1795" max="1796" width="18.140625" style="70" customWidth="1"/>
    <col min="1797" max="1797" width="21" style="70" customWidth="1"/>
    <col min="1798" max="1799" width="18.140625" style="70" customWidth="1"/>
    <col min="1800" max="1800" width="22.7109375" style="70" customWidth="1"/>
    <col min="1801" max="1802" width="18.140625" style="70" customWidth="1"/>
    <col min="1803" max="1803" width="21" style="70" customWidth="1"/>
    <col min="1804" max="2037" width="9.140625" style="70"/>
    <col min="2038" max="2038" width="34.85546875" style="70" customWidth="1"/>
    <col min="2039" max="2039" width="23.28515625" style="70" customWidth="1"/>
    <col min="2040" max="2040" width="18.140625" style="70" customWidth="1"/>
    <col min="2041" max="2041" width="21" style="70" customWidth="1"/>
    <col min="2042" max="2043" width="18.140625" style="70" customWidth="1"/>
    <col min="2044" max="2044" width="21" style="70" customWidth="1"/>
    <col min="2045" max="2046" width="18.140625" style="70" customWidth="1"/>
    <col min="2047" max="2047" width="21" style="70" customWidth="1"/>
    <col min="2048" max="2049" width="18.140625" style="70" customWidth="1"/>
    <col min="2050" max="2050" width="21" style="70" customWidth="1"/>
    <col min="2051" max="2052" width="18.140625" style="70" customWidth="1"/>
    <col min="2053" max="2053" width="21" style="70" customWidth="1"/>
    <col min="2054" max="2055" width="18.140625" style="70" customWidth="1"/>
    <col min="2056" max="2056" width="22.7109375" style="70" customWidth="1"/>
    <col min="2057" max="2058" width="18.140625" style="70" customWidth="1"/>
    <col min="2059" max="2059" width="21" style="70" customWidth="1"/>
    <col min="2060" max="2293" width="9.140625" style="70"/>
    <col min="2294" max="2294" width="34.85546875" style="70" customWidth="1"/>
    <col min="2295" max="2295" width="23.28515625" style="70" customWidth="1"/>
    <col min="2296" max="2296" width="18.140625" style="70" customWidth="1"/>
    <col min="2297" max="2297" width="21" style="70" customWidth="1"/>
    <col min="2298" max="2299" width="18.140625" style="70" customWidth="1"/>
    <col min="2300" max="2300" width="21" style="70" customWidth="1"/>
    <col min="2301" max="2302" width="18.140625" style="70" customWidth="1"/>
    <col min="2303" max="2303" width="21" style="70" customWidth="1"/>
    <col min="2304" max="2305" width="18.140625" style="70" customWidth="1"/>
    <col min="2306" max="2306" width="21" style="70" customWidth="1"/>
    <col min="2307" max="2308" width="18.140625" style="70" customWidth="1"/>
    <col min="2309" max="2309" width="21" style="70" customWidth="1"/>
    <col min="2310" max="2311" width="18.140625" style="70" customWidth="1"/>
    <col min="2312" max="2312" width="22.7109375" style="70" customWidth="1"/>
    <col min="2313" max="2314" width="18.140625" style="70" customWidth="1"/>
    <col min="2315" max="2315" width="21" style="70" customWidth="1"/>
    <col min="2316" max="2549" width="9.140625" style="70"/>
    <col min="2550" max="2550" width="34.85546875" style="70" customWidth="1"/>
    <col min="2551" max="2551" width="23.28515625" style="70" customWidth="1"/>
    <col min="2552" max="2552" width="18.140625" style="70" customWidth="1"/>
    <col min="2553" max="2553" width="21" style="70" customWidth="1"/>
    <col min="2554" max="2555" width="18.140625" style="70" customWidth="1"/>
    <col min="2556" max="2556" width="21" style="70" customWidth="1"/>
    <col min="2557" max="2558" width="18.140625" style="70" customWidth="1"/>
    <col min="2559" max="2559" width="21" style="70" customWidth="1"/>
    <col min="2560" max="2561" width="18.140625" style="70" customWidth="1"/>
    <col min="2562" max="2562" width="21" style="70" customWidth="1"/>
    <col min="2563" max="2564" width="18.140625" style="70" customWidth="1"/>
    <col min="2565" max="2565" width="21" style="70" customWidth="1"/>
    <col min="2566" max="2567" width="18.140625" style="70" customWidth="1"/>
    <col min="2568" max="2568" width="22.7109375" style="70" customWidth="1"/>
    <col min="2569" max="2570" width="18.140625" style="70" customWidth="1"/>
    <col min="2571" max="2571" width="21" style="70" customWidth="1"/>
    <col min="2572" max="2805" width="9.140625" style="70"/>
    <col min="2806" max="2806" width="34.85546875" style="70" customWidth="1"/>
    <col min="2807" max="2807" width="23.28515625" style="70" customWidth="1"/>
    <col min="2808" max="2808" width="18.140625" style="70" customWidth="1"/>
    <col min="2809" max="2809" width="21" style="70" customWidth="1"/>
    <col min="2810" max="2811" width="18.140625" style="70" customWidth="1"/>
    <col min="2812" max="2812" width="21" style="70" customWidth="1"/>
    <col min="2813" max="2814" width="18.140625" style="70" customWidth="1"/>
    <col min="2815" max="2815" width="21" style="70" customWidth="1"/>
    <col min="2816" max="2817" width="18.140625" style="70" customWidth="1"/>
    <col min="2818" max="2818" width="21" style="70" customWidth="1"/>
    <col min="2819" max="2820" width="18.140625" style="70" customWidth="1"/>
    <col min="2821" max="2821" width="21" style="70" customWidth="1"/>
    <col min="2822" max="2823" width="18.140625" style="70" customWidth="1"/>
    <col min="2824" max="2824" width="22.7109375" style="70" customWidth="1"/>
    <col min="2825" max="2826" width="18.140625" style="70" customWidth="1"/>
    <col min="2827" max="2827" width="21" style="70" customWidth="1"/>
    <col min="2828" max="3061" width="9.140625" style="70"/>
    <col min="3062" max="3062" width="34.85546875" style="70" customWidth="1"/>
    <col min="3063" max="3063" width="23.28515625" style="70" customWidth="1"/>
    <col min="3064" max="3064" width="18.140625" style="70" customWidth="1"/>
    <col min="3065" max="3065" width="21" style="70" customWidth="1"/>
    <col min="3066" max="3067" width="18.140625" style="70" customWidth="1"/>
    <col min="3068" max="3068" width="21" style="70" customWidth="1"/>
    <col min="3069" max="3070" width="18.140625" style="70" customWidth="1"/>
    <col min="3071" max="3071" width="21" style="70" customWidth="1"/>
    <col min="3072" max="3073" width="18.140625" style="70" customWidth="1"/>
    <col min="3074" max="3074" width="21" style="70" customWidth="1"/>
    <col min="3075" max="3076" width="18.140625" style="70" customWidth="1"/>
    <col min="3077" max="3077" width="21" style="70" customWidth="1"/>
    <col min="3078" max="3079" width="18.140625" style="70" customWidth="1"/>
    <col min="3080" max="3080" width="22.7109375" style="70" customWidth="1"/>
    <col min="3081" max="3082" width="18.140625" style="70" customWidth="1"/>
    <col min="3083" max="3083" width="21" style="70" customWidth="1"/>
    <col min="3084" max="3317" width="9.140625" style="70"/>
    <col min="3318" max="3318" width="34.85546875" style="70" customWidth="1"/>
    <col min="3319" max="3319" width="23.28515625" style="70" customWidth="1"/>
    <col min="3320" max="3320" width="18.140625" style="70" customWidth="1"/>
    <col min="3321" max="3321" width="21" style="70" customWidth="1"/>
    <col min="3322" max="3323" width="18.140625" style="70" customWidth="1"/>
    <col min="3324" max="3324" width="21" style="70" customWidth="1"/>
    <col min="3325" max="3326" width="18.140625" style="70" customWidth="1"/>
    <col min="3327" max="3327" width="21" style="70" customWidth="1"/>
    <col min="3328" max="3329" width="18.140625" style="70" customWidth="1"/>
    <col min="3330" max="3330" width="21" style="70" customWidth="1"/>
    <col min="3331" max="3332" width="18.140625" style="70" customWidth="1"/>
    <col min="3333" max="3333" width="21" style="70" customWidth="1"/>
    <col min="3334" max="3335" width="18.140625" style="70" customWidth="1"/>
    <col min="3336" max="3336" width="22.7109375" style="70" customWidth="1"/>
    <col min="3337" max="3338" width="18.140625" style="70" customWidth="1"/>
    <col min="3339" max="3339" width="21" style="70" customWidth="1"/>
    <col min="3340" max="3573" width="9.140625" style="70"/>
    <col min="3574" max="3574" width="34.85546875" style="70" customWidth="1"/>
    <col min="3575" max="3575" width="23.28515625" style="70" customWidth="1"/>
    <col min="3576" max="3576" width="18.140625" style="70" customWidth="1"/>
    <col min="3577" max="3577" width="21" style="70" customWidth="1"/>
    <col min="3578" max="3579" width="18.140625" style="70" customWidth="1"/>
    <col min="3580" max="3580" width="21" style="70" customWidth="1"/>
    <col min="3581" max="3582" width="18.140625" style="70" customWidth="1"/>
    <col min="3583" max="3583" width="21" style="70" customWidth="1"/>
    <col min="3584" max="3585" width="18.140625" style="70" customWidth="1"/>
    <col min="3586" max="3586" width="21" style="70" customWidth="1"/>
    <col min="3587" max="3588" width="18.140625" style="70" customWidth="1"/>
    <col min="3589" max="3589" width="21" style="70" customWidth="1"/>
    <col min="3590" max="3591" width="18.140625" style="70" customWidth="1"/>
    <col min="3592" max="3592" width="22.7109375" style="70" customWidth="1"/>
    <col min="3593" max="3594" width="18.140625" style="70" customWidth="1"/>
    <col min="3595" max="3595" width="21" style="70" customWidth="1"/>
    <col min="3596" max="3829" width="9.140625" style="70"/>
    <col min="3830" max="3830" width="34.85546875" style="70" customWidth="1"/>
    <col min="3831" max="3831" width="23.28515625" style="70" customWidth="1"/>
    <col min="3832" max="3832" width="18.140625" style="70" customWidth="1"/>
    <col min="3833" max="3833" width="21" style="70" customWidth="1"/>
    <col min="3834" max="3835" width="18.140625" style="70" customWidth="1"/>
    <col min="3836" max="3836" width="21" style="70" customWidth="1"/>
    <col min="3837" max="3838" width="18.140625" style="70" customWidth="1"/>
    <col min="3839" max="3839" width="21" style="70" customWidth="1"/>
    <col min="3840" max="3841" width="18.140625" style="70" customWidth="1"/>
    <col min="3842" max="3842" width="21" style="70" customWidth="1"/>
    <col min="3843" max="3844" width="18.140625" style="70" customWidth="1"/>
    <col min="3845" max="3845" width="21" style="70" customWidth="1"/>
    <col min="3846" max="3847" width="18.140625" style="70" customWidth="1"/>
    <col min="3848" max="3848" width="22.7109375" style="70" customWidth="1"/>
    <col min="3849" max="3850" width="18.140625" style="70" customWidth="1"/>
    <col min="3851" max="3851" width="21" style="70" customWidth="1"/>
    <col min="3852" max="4085" width="9.140625" style="70"/>
    <col min="4086" max="4086" width="34.85546875" style="70" customWidth="1"/>
    <col min="4087" max="4087" width="23.28515625" style="70" customWidth="1"/>
    <col min="4088" max="4088" width="18.140625" style="70" customWidth="1"/>
    <col min="4089" max="4089" width="21" style="70" customWidth="1"/>
    <col min="4090" max="4091" width="18.140625" style="70" customWidth="1"/>
    <col min="4092" max="4092" width="21" style="70" customWidth="1"/>
    <col min="4093" max="4094" width="18.140625" style="70" customWidth="1"/>
    <col min="4095" max="4095" width="21" style="70" customWidth="1"/>
    <col min="4096" max="4097" width="18.140625" style="70" customWidth="1"/>
    <col min="4098" max="4098" width="21" style="70" customWidth="1"/>
    <col min="4099" max="4100" width="18.140625" style="70" customWidth="1"/>
    <col min="4101" max="4101" width="21" style="70" customWidth="1"/>
    <col min="4102" max="4103" width="18.140625" style="70" customWidth="1"/>
    <col min="4104" max="4104" width="22.7109375" style="70" customWidth="1"/>
    <col min="4105" max="4106" width="18.140625" style="70" customWidth="1"/>
    <col min="4107" max="4107" width="21" style="70" customWidth="1"/>
    <col min="4108" max="4341" width="9.140625" style="70"/>
    <col min="4342" max="4342" width="34.85546875" style="70" customWidth="1"/>
    <col min="4343" max="4343" width="23.28515625" style="70" customWidth="1"/>
    <col min="4344" max="4344" width="18.140625" style="70" customWidth="1"/>
    <col min="4345" max="4345" width="21" style="70" customWidth="1"/>
    <col min="4346" max="4347" width="18.140625" style="70" customWidth="1"/>
    <col min="4348" max="4348" width="21" style="70" customWidth="1"/>
    <col min="4349" max="4350" width="18.140625" style="70" customWidth="1"/>
    <col min="4351" max="4351" width="21" style="70" customWidth="1"/>
    <col min="4352" max="4353" width="18.140625" style="70" customWidth="1"/>
    <col min="4354" max="4354" width="21" style="70" customWidth="1"/>
    <col min="4355" max="4356" width="18.140625" style="70" customWidth="1"/>
    <col min="4357" max="4357" width="21" style="70" customWidth="1"/>
    <col min="4358" max="4359" width="18.140625" style="70" customWidth="1"/>
    <col min="4360" max="4360" width="22.7109375" style="70" customWidth="1"/>
    <col min="4361" max="4362" width="18.140625" style="70" customWidth="1"/>
    <col min="4363" max="4363" width="21" style="70" customWidth="1"/>
    <col min="4364" max="4597" width="9.140625" style="70"/>
    <col min="4598" max="4598" width="34.85546875" style="70" customWidth="1"/>
    <col min="4599" max="4599" width="23.28515625" style="70" customWidth="1"/>
    <col min="4600" max="4600" width="18.140625" style="70" customWidth="1"/>
    <col min="4601" max="4601" width="21" style="70" customWidth="1"/>
    <col min="4602" max="4603" width="18.140625" style="70" customWidth="1"/>
    <col min="4604" max="4604" width="21" style="70" customWidth="1"/>
    <col min="4605" max="4606" width="18.140625" style="70" customWidth="1"/>
    <col min="4607" max="4607" width="21" style="70" customWidth="1"/>
    <col min="4608" max="4609" width="18.140625" style="70" customWidth="1"/>
    <col min="4610" max="4610" width="21" style="70" customWidth="1"/>
    <col min="4611" max="4612" width="18.140625" style="70" customWidth="1"/>
    <col min="4613" max="4613" width="21" style="70" customWidth="1"/>
    <col min="4614" max="4615" width="18.140625" style="70" customWidth="1"/>
    <col min="4616" max="4616" width="22.7109375" style="70" customWidth="1"/>
    <col min="4617" max="4618" width="18.140625" style="70" customWidth="1"/>
    <col min="4619" max="4619" width="21" style="70" customWidth="1"/>
    <col min="4620" max="4853" width="9.140625" style="70"/>
    <col min="4854" max="4854" width="34.85546875" style="70" customWidth="1"/>
    <col min="4855" max="4855" width="23.28515625" style="70" customWidth="1"/>
    <col min="4856" max="4856" width="18.140625" style="70" customWidth="1"/>
    <col min="4857" max="4857" width="21" style="70" customWidth="1"/>
    <col min="4858" max="4859" width="18.140625" style="70" customWidth="1"/>
    <col min="4860" max="4860" width="21" style="70" customWidth="1"/>
    <col min="4861" max="4862" width="18.140625" style="70" customWidth="1"/>
    <col min="4863" max="4863" width="21" style="70" customWidth="1"/>
    <col min="4864" max="4865" width="18.140625" style="70" customWidth="1"/>
    <col min="4866" max="4866" width="21" style="70" customWidth="1"/>
    <col min="4867" max="4868" width="18.140625" style="70" customWidth="1"/>
    <col min="4869" max="4869" width="21" style="70" customWidth="1"/>
    <col min="4870" max="4871" width="18.140625" style="70" customWidth="1"/>
    <col min="4872" max="4872" width="22.7109375" style="70" customWidth="1"/>
    <col min="4873" max="4874" width="18.140625" style="70" customWidth="1"/>
    <col min="4875" max="4875" width="21" style="70" customWidth="1"/>
    <col min="4876" max="5109" width="9.140625" style="70"/>
    <col min="5110" max="5110" width="34.85546875" style="70" customWidth="1"/>
    <col min="5111" max="5111" width="23.28515625" style="70" customWidth="1"/>
    <col min="5112" max="5112" width="18.140625" style="70" customWidth="1"/>
    <col min="5113" max="5113" width="21" style="70" customWidth="1"/>
    <col min="5114" max="5115" width="18.140625" style="70" customWidth="1"/>
    <col min="5116" max="5116" width="21" style="70" customWidth="1"/>
    <col min="5117" max="5118" width="18.140625" style="70" customWidth="1"/>
    <col min="5119" max="5119" width="21" style="70" customWidth="1"/>
    <col min="5120" max="5121" width="18.140625" style="70" customWidth="1"/>
    <col min="5122" max="5122" width="21" style="70" customWidth="1"/>
    <col min="5123" max="5124" width="18.140625" style="70" customWidth="1"/>
    <col min="5125" max="5125" width="21" style="70" customWidth="1"/>
    <col min="5126" max="5127" width="18.140625" style="70" customWidth="1"/>
    <col min="5128" max="5128" width="22.7109375" style="70" customWidth="1"/>
    <col min="5129" max="5130" width="18.140625" style="70" customWidth="1"/>
    <col min="5131" max="5131" width="21" style="70" customWidth="1"/>
    <col min="5132" max="5365" width="9.140625" style="70"/>
    <col min="5366" max="5366" width="34.85546875" style="70" customWidth="1"/>
    <col min="5367" max="5367" width="23.28515625" style="70" customWidth="1"/>
    <col min="5368" max="5368" width="18.140625" style="70" customWidth="1"/>
    <col min="5369" max="5369" width="21" style="70" customWidth="1"/>
    <col min="5370" max="5371" width="18.140625" style="70" customWidth="1"/>
    <col min="5372" max="5372" width="21" style="70" customWidth="1"/>
    <col min="5373" max="5374" width="18.140625" style="70" customWidth="1"/>
    <col min="5375" max="5375" width="21" style="70" customWidth="1"/>
    <col min="5376" max="5377" width="18.140625" style="70" customWidth="1"/>
    <col min="5378" max="5378" width="21" style="70" customWidth="1"/>
    <col min="5379" max="5380" width="18.140625" style="70" customWidth="1"/>
    <col min="5381" max="5381" width="21" style="70" customWidth="1"/>
    <col min="5382" max="5383" width="18.140625" style="70" customWidth="1"/>
    <col min="5384" max="5384" width="22.7109375" style="70" customWidth="1"/>
    <col min="5385" max="5386" width="18.140625" style="70" customWidth="1"/>
    <col min="5387" max="5387" width="21" style="70" customWidth="1"/>
    <col min="5388" max="5621" width="9.140625" style="70"/>
    <col min="5622" max="5622" width="34.85546875" style="70" customWidth="1"/>
    <col min="5623" max="5623" width="23.28515625" style="70" customWidth="1"/>
    <col min="5624" max="5624" width="18.140625" style="70" customWidth="1"/>
    <col min="5625" max="5625" width="21" style="70" customWidth="1"/>
    <col min="5626" max="5627" width="18.140625" style="70" customWidth="1"/>
    <col min="5628" max="5628" width="21" style="70" customWidth="1"/>
    <col min="5629" max="5630" width="18.140625" style="70" customWidth="1"/>
    <col min="5631" max="5631" width="21" style="70" customWidth="1"/>
    <col min="5632" max="5633" width="18.140625" style="70" customWidth="1"/>
    <col min="5634" max="5634" width="21" style="70" customWidth="1"/>
    <col min="5635" max="5636" width="18.140625" style="70" customWidth="1"/>
    <col min="5637" max="5637" width="21" style="70" customWidth="1"/>
    <col min="5638" max="5639" width="18.140625" style="70" customWidth="1"/>
    <col min="5640" max="5640" width="22.7109375" style="70" customWidth="1"/>
    <col min="5641" max="5642" width="18.140625" style="70" customWidth="1"/>
    <col min="5643" max="5643" width="21" style="70" customWidth="1"/>
    <col min="5644" max="5877" width="9.140625" style="70"/>
    <col min="5878" max="5878" width="34.85546875" style="70" customWidth="1"/>
    <col min="5879" max="5879" width="23.28515625" style="70" customWidth="1"/>
    <col min="5880" max="5880" width="18.140625" style="70" customWidth="1"/>
    <col min="5881" max="5881" width="21" style="70" customWidth="1"/>
    <col min="5882" max="5883" width="18.140625" style="70" customWidth="1"/>
    <col min="5884" max="5884" width="21" style="70" customWidth="1"/>
    <col min="5885" max="5886" width="18.140625" style="70" customWidth="1"/>
    <col min="5887" max="5887" width="21" style="70" customWidth="1"/>
    <col min="5888" max="5889" width="18.140625" style="70" customWidth="1"/>
    <col min="5890" max="5890" width="21" style="70" customWidth="1"/>
    <col min="5891" max="5892" width="18.140625" style="70" customWidth="1"/>
    <col min="5893" max="5893" width="21" style="70" customWidth="1"/>
    <col min="5894" max="5895" width="18.140625" style="70" customWidth="1"/>
    <col min="5896" max="5896" width="22.7109375" style="70" customWidth="1"/>
    <col min="5897" max="5898" width="18.140625" style="70" customWidth="1"/>
    <col min="5899" max="5899" width="21" style="70" customWidth="1"/>
    <col min="5900" max="6133" width="9.140625" style="70"/>
    <col min="6134" max="6134" width="34.85546875" style="70" customWidth="1"/>
    <col min="6135" max="6135" width="23.28515625" style="70" customWidth="1"/>
    <col min="6136" max="6136" width="18.140625" style="70" customWidth="1"/>
    <col min="6137" max="6137" width="21" style="70" customWidth="1"/>
    <col min="6138" max="6139" width="18.140625" style="70" customWidth="1"/>
    <col min="6140" max="6140" width="21" style="70" customWidth="1"/>
    <col min="6141" max="6142" width="18.140625" style="70" customWidth="1"/>
    <col min="6143" max="6143" width="21" style="70" customWidth="1"/>
    <col min="6144" max="6145" width="18.140625" style="70" customWidth="1"/>
    <col min="6146" max="6146" width="21" style="70" customWidth="1"/>
    <col min="6147" max="6148" width="18.140625" style="70" customWidth="1"/>
    <col min="6149" max="6149" width="21" style="70" customWidth="1"/>
    <col min="6150" max="6151" width="18.140625" style="70" customWidth="1"/>
    <col min="6152" max="6152" width="22.7109375" style="70" customWidth="1"/>
    <col min="6153" max="6154" width="18.140625" style="70" customWidth="1"/>
    <col min="6155" max="6155" width="21" style="70" customWidth="1"/>
    <col min="6156" max="6389" width="9.140625" style="70"/>
    <col min="6390" max="6390" width="34.85546875" style="70" customWidth="1"/>
    <col min="6391" max="6391" width="23.28515625" style="70" customWidth="1"/>
    <col min="6392" max="6392" width="18.140625" style="70" customWidth="1"/>
    <col min="6393" max="6393" width="21" style="70" customWidth="1"/>
    <col min="6394" max="6395" width="18.140625" style="70" customWidth="1"/>
    <col min="6396" max="6396" width="21" style="70" customWidth="1"/>
    <col min="6397" max="6398" width="18.140625" style="70" customWidth="1"/>
    <col min="6399" max="6399" width="21" style="70" customWidth="1"/>
    <col min="6400" max="6401" width="18.140625" style="70" customWidth="1"/>
    <col min="6402" max="6402" width="21" style="70" customWidth="1"/>
    <col min="6403" max="6404" width="18.140625" style="70" customWidth="1"/>
    <col min="6405" max="6405" width="21" style="70" customWidth="1"/>
    <col min="6406" max="6407" width="18.140625" style="70" customWidth="1"/>
    <col min="6408" max="6408" width="22.7109375" style="70" customWidth="1"/>
    <col min="6409" max="6410" width="18.140625" style="70" customWidth="1"/>
    <col min="6411" max="6411" width="21" style="70" customWidth="1"/>
    <col min="6412" max="6645" width="9.140625" style="70"/>
    <col min="6646" max="6646" width="34.85546875" style="70" customWidth="1"/>
    <col min="6647" max="6647" width="23.28515625" style="70" customWidth="1"/>
    <col min="6648" max="6648" width="18.140625" style="70" customWidth="1"/>
    <col min="6649" max="6649" width="21" style="70" customWidth="1"/>
    <col min="6650" max="6651" width="18.140625" style="70" customWidth="1"/>
    <col min="6652" max="6652" width="21" style="70" customWidth="1"/>
    <col min="6653" max="6654" width="18.140625" style="70" customWidth="1"/>
    <col min="6655" max="6655" width="21" style="70" customWidth="1"/>
    <col min="6656" max="6657" width="18.140625" style="70" customWidth="1"/>
    <col min="6658" max="6658" width="21" style="70" customWidth="1"/>
    <col min="6659" max="6660" width="18.140625" style="70" customWidth="1"/>
    <col min="6661" max="6661" width="21" style="70" customWidth="1"/>
    <col min="6662" max="6663" width="18.140625" style="70" customWidth="1"/>
    <col min="6664" max="6664" width="22.7109375" style="70" customWidth="1"/>
    <col min="6665" max="6666" width="18.140625" style="70" customWidth="1"/>
    <col min="6667" max="6667" width="21" style="70" customWidth="1"/>
    <col min="6668" max="6901" width="9.140625" style="70"/>
    <col min="6902" max="6902" width="34.85546875" style="70" customWidth="1"/>
    <col min="6903" max="6903" width="23.28515625" style="70" customWidth="1"/>
    <col min="6904" max="6904" width="18.140625" style="70" customWidth="1"/>
    <col min="6905" max="6905" width="21" style="70" customWidth="1"/>
    <col min="6906" max="6907" width="18.140625" style="70" customWidth="1"/>
    <col min="6908" max="6908" width="21" style="70" customWidth="1"/>
    <col min="6909" max="6910" width="18.140625" style="70" customWidth="1"/>
    <col min="6911" max="6911" width="21" style="70" customWidth="1"/>
    <col min="6912" max="6913" width="18.140625" style="70" customWidth="1"/>
    <col min="6914" max="6914" width="21" style="70" customWidth="1"/>
    <col min="6915" max="6916" width="18.140625" style="70" customWidth="1"/>
    <col min="6917" max="6917" width="21" style="70" customWidth="1"/>
    <col min="6918" max="6919" width="18.140625" style="70" customWidth="1"/>
    <col min="6920" max="6920" width="22.7109375" style="70" customWidth="1"/>
    <col min="6921" max="6922" width="18.140625" style="70" customWidth="1"/>
    <col min="6923" max="6923" width="21" style="70" customWidth="1"/>
    <col min="6924" max="7157" width="9.140625" style="70"/>
    <col min="7158" max="7158" width="34.85546875" style="70" customWidth="1"/>
    <col min="7159" max="7159" width="23.28515625" style="70" customWidth="1"/>
    <col min="7160" max="7160" width="18.140625" style="70" customWidth="1"/>
    <col min="7161" max="7161" width="21" style="70" customWidth="1"/>
    <col min="7162" max="7163" width="18.140625" style="70" customWidth="1"/>
    <col min="7164" max="7164" width="21" style="70" customWidth="1"/>
    <col min="7165" max="7166" width="18.140625" style="70" customWidth="1"/>
    <col min="7167" max="7167" width="21" style="70" customWidth="1"/>
    <col min="7168" max="7169" width="18.140625" style="70" customWidth="1"/>
    <col min="7170" max="7170" width="21" style="70" customWidth="1"/>
    <col min="7171" max="7172" width="18.140625" style="70" customWidth="1"/>
    <col min="7173" max="7173" width="21" style="70" customWidth="1"/>
    <col min="7174" max="7175" width="18.140625" style="70" customWidth="1"/>
    <col min="7176" max="7176" width="22.7109375" style="70" customWidth="1"/>
    <col min="7177" max="7178" width="18.140625" style="70" customWidth="1"/>
    <col min="7179" max="7179" width="21" style="70" customWidth="1"/>
    <col min="7180" max="7413" width="9.140625" style="70"/>
    <col min="7414" max="7414" width="34.85546875" style="70" customWidth="1"/>
    <col min="7415" max="7415" width="23.28515625" style="70" customWidth="1"/>
    <col min="7416" max="7416" width="18.140625" style="70" customWidth="1"/>
    <col min="7417" max="7417" width="21" style="70" customWidth="1"/>
    <col min="7418" max="7419" width="18.140625" style="70" customWidth="1"/>
    <col min="7420" max="7420" width="21" style="70" customWidth="1"/>
    <col min="7421" max="7422" width="18.140625" style="70" customWidth="1"/>
    <col min="7423" max="7423" width="21" style="70" customWidth="1"/>
    <col min="7424" max="7425" width="18.140625" style="70" customWidth="1"/>
    <col min="7426" max="7426" width="21" style="70" customWidth="1"/>
    <col min="7427" max="7428" width="18.140625" style="70" customWidth="1"/>
    <col min="7429" max="7429" width="21" style="70" customWidth="1"/>
    <col min="7430" max="7431" width="18.140625" style="70" customWidth="1"/>
    <col min="7432" max="7432" width="22.7109375" style="70" customWidth="1"/>
    <col min="7433" max="7434" width="18.140625" style="70" customWidth="1"/>
    <col min="7435" max="7435" width="21" style="70" customWidth="1"/>
    <col min="7436" max="7669" width="9.140625" style="70"/>
    <col min="7670" max="7670" width="34.85546875" style="70" customWidth="1"/>
    <col min="7671" max="7671" width="23.28515625" style="70" customWidth="1"/>
    <col min="7672" max="7672" width="18.140625" style="70" customWidth="1"/>
    <col min="7673" max="7673" width="21" style="70" customWidth="1"/>
    <col min="7674" max="7675" width="18.140625" style="70" customWidth="1"/>
    <col min="7676" max="7676" width="21" style="70" customWidth="1"/>
    <col min="7677" max="7678" width="18.140625" style="70" customWidth="1"/>
    <col min="7679" max="7679" width="21" style="70" customWidth="1"/>
    <col min="7680" max="7681" width="18.140625" style="70" customWidth="1"/>
    <col min="7682" max="7682" width="21" style="70" customWidth="1"/>
    <col min="7683" max="7684" width="18.140625" style="70" customWidth="1"/>
    <col min="7685" max="7685" width="21" style="70" customWidth="1"/>
    <col min="7686" max="7687" width="18.140625" style="70" customWidth="1"/>
    <col min="7688" max="7688" width="22.7109375" style="70" customWidth="1"/>
    <col min="7689" max="7690" width="18.140625" style="70" customWidth="1"/>
    <col min="7691" max="7691" width="21" style="70" customWidth="1"/>
    <col min="7692" max="7925" width="9.140625" style="70"/>
    <col min="7926" max="7926" width="34.85546875" style="70" customWidth="1"/>
    <col min="7927" max="7927" width="23.28515625" style="70" customWidth="1"/>
    <col min="7928" max="7928" width="18.140625" style="70" customWidth="1"/>
    <col min="7929" max="7929" width="21" style="70" customWidth="1"/>
    <col min="7930" max="7931" width="18.140625" style="70" customWidth="1"/>
    <col min="7932" max="7932" width="21" style="70" customWidth="1"/>
    <col min="7933" max="7934" width="18.140625" style="70" customWidth="1"/>
    <col min="7935" max="7935" width="21" style="70" customWidth="1"/>
    <col min="7936" max="7937" width="18.140625" style="70" customWidth="1"/>
    <col min="7938" max="7938" width="21" style="70" customWidth="1"/>
    <col min="7939" max="7940" width="18.140625" style="70" customWidth="1"/>
    <col min="7941" max="7941" width="21" style="70" customWidth="1"/>
    <col min="7942" max="7943" width="18.140625" style="70" customWidth="1"/>
    <col min="7944" max="7944" width="22.7109375" style="70" customWidth="1"/>
    <col min="7945" max="7946" width="18.140625" style="70" customWidth="1"/>
    <col min="7947" max="7947" width="21" style="70" customWidth="1"/>
    <col min="7948" max="8181" width="9.140625" style="70"/>
    <col min="8182" max="8182" width="34.85546875" style="70" customWidth="1"/>
    <col min="8183" max="8183" width="23.28515625" style="70" customWidth="1"/>
    <col min="8184" max="8184" width="18.140625" style="70" customWidth="1"/>
    <col min="8185" max="8185" width="21" style="70" customWidth="1"/>
    <col min="8186" max="8187" width="18.140625" style="70" customWidth="1"/>
    <col min="8188" max="8188" width="21" style="70" customWidth="1"/>
    <col min="8189" max="8190" width="18.140625" style="70" customWidth="1"/>
    <col min="8191" max="8191" width="21" style="70" customWidth="1"/>
    <col min="8192" max="8193" width="18.140625" style="70" customWidth="1"/>
    <col min="8194" max="8194" width="21" style="70" customWidth="1"/>
    <col min="8195" max="8196" width="18.140625" style="70" customWidth="1"/>
    <col min="8197" max="8197" width="21" style="70" customWidth="1"/>
    <col min="8198" max="8199" width="18.140625" style="70" customWidth="1"/>
    <col min="8200" max="8200" width="22.7109375" style="70" customWidth="1"/>
    <col min="8201" max="8202" width="18.140625" style="70" customWidth="1"/>
    <col min="8203" max="8203" width="21" style="70" customWidth="1"/>
    <col min="8204" max="8437" width="9.140625" style="70"/>
    <col min="8438" max="8438" width="34.85546875" style="70" customWidth="1"/>
    <col min="8439" max="8439" width="23.28515625" style="70" customWidth="1"/>
    <col min="8440" max="8440" width="18.140625" style="70" customWidth="1"/>
    <col min="8441" max="8441" width="21" style="70" customWidth="1"/>
    <col min="8442" max="8443" width="18.140625" style="70" customWidth="1"/>
    <col min="8444" max="8444" width="21" style="70" customWidth="1"/>
    <col min="8445" max="8446" width="18.140625" style="70" customWidth="1"/>
    <col min="8447" max="8447" width="21" style="70" customWidth="1"/>
    <col min="8448" max="8449" width="18.140625" style="70" customWidth="1"/>
    <col min="8450" max="8450" width="21" style="70" customWidth="1"/>
    <col min="8451" max="8452" width="18.140625" style="70" customWidth="1"/>
    <col min="8453" max="8453" width="21" style="70" customWidth="1"/>
    <col min="8454" max="8455" width="18.140625" style="70" customWidth="1"/>
    <col min="8456" max="8456" width="22.7109375" style="70" customWidth="1"/>
    <col min="8457" max="8458" width="18.140625" style="70" customWidth="1"/>
    <col min="8459" max="8459" width="21" style="70" customWidth="1"/>
    <col min="8460" max="8693" width="9.140625" style="70"/>
    <col min="8694" max="8694" width="34.85546875" style="70" customWidth="1"/>
    <col min="8695" max="8695" width="23.28515625" style="70" customWidth="1"/>
    <col min="8696" max="8696" width="18.140625" style="70" customWidth="1"/>
    <col min="8697" max="8697" width="21" style="70" customWidth="1"/>
    <col min="8698" max="8699" width="18.140625" style="70" customWidth="1"/>
    <col min="8700" max="8700" width="21" style="70" customWidth="1"/>
    <col min="8701" max="8702" width="18.140625" style="70" customWidth="1"/>
    <col min="8703" max="8703" width="21" style="70" customWidth="1"/>
    <col min="8704" max="8705" width="18.140625" style="70" customWidth="1"/>
    <col min="8706" max="8706" width="21" style="70" customWidth="1"/>
    <col min="8707" max="8708" width="18.140625" style="70" customWidth="1"/>
    <col min="8709" max="8709" width="21" style="70" customWidth="1"/>
    <col min="8710" max="8711" width="18.140625" style="70" customWidth="1"/>
    <col min="8712" max="8712" width="22.7109375" style="70" customWidth="1"/>
    <col min="8713" max="8714" width="18.140625" style="70" customWidth="1"/>
    <col min="8715" max="8715" width="21" style="70" customWidth="1"/>
    <col min="8716" max="8949" width="9.140625" style="70"/>
    <col min="8950" max="8950" width="34.85546875" style="70" customWidth="1"/>
    <col min="8951" max="8951" width="23.28515625" style="70" customWidth="1"/>
    <col min="8952" max="8952" width="18.140625" style="70" customWidth="1"/>
    <col min="8953" max="8953" width="21" style="70" customWidth="1"/>
    <col min="8954" max="8955" width="18.140625" style="70" customWidth="1"/>
    <col min="8956" max="8956" width="21" style="70" customWidth="1"/>
    <col min="8957" max="8958" width="18.140625" style="70" customWidth="1"/>
    <col min="8959" max="8959" width="21" style="70" customWidth="1"/>
    <col min="8960" max="8961" width="18.140625" style="70" customWidth="1"/>
    <col min="8962" max="8962" width="21" style="70" customWidth="1"/>
    <col min="8963" max="8964" width="18.140625" style="70" customWidth="1"/>
    <col min="8965" max="8965" width="21" style="70" customWidth="1"/>
    <col min="8966" max="8967" width="18.140625" style="70" customWidth="1"/>
    <col min="8968" max="8968" width="22.7109375" style="70" customWidth="1"/>
    <col min="8969" max="8970" width="18.140625" style="70" customWidth="1"/>
    <col min="8971" max="8971" width="21" style="70" customWidth="1"/>
    <col min="8972" max="9205" width="9.140625" style="70"/>
    <col min="9206" max="9206" width="34.85546875" style="70" customWidth="1"/>
    <col min="9207" max="9207" width="23.28515625" style="70" customWidth="1"/>
    <col min="9208" max="9208" width="18.140625" style="70" customWidth="1"/>
    <col min="9209" max="9209" width="21" style="70" customWidth="1"/>
    <col min="9210" max="9211" width="18.140625" style="70" customWidth="1"/>
    <col min="9212" max="9212" width="21" style="70" customWidth="1"/>
    <col min="9213" max="9214" width="18.140625" style="70" customWidth="1"/>
    <col min="9215" max="9215" width="21" style="70" customWidth="1"/>
    <col min="9216" max="9217" width="18.140625" style="70" customWidth="1"/>
    <col min="9218" max="9218" width="21" style="70" customWidth="1"/>
    <col min="9219" max="9220" width="18.140625" style="70" customWidth="1"/>
    <col min="9221" max="9221" width="21" style="70" customWidth="1"/>
    <col min="9222" max="9223" width="18.140625" style="70" customWidth="1"/>
    <col min="9224" max="9224" width="22.7109375" style="70" customWidth="1"/>
    <col min="9225" max="9226" width="18.140625" style="70" customWidth="1"/>
    <col min="9227" max="9227" width="21" style="70" customWidth="1"/>
    <col min="9228" max="9461" width="9.140625" style="70"/>
    <col min="9462" max="9462" width="34.85546875" style="70" customWidth="1"/>
    <col min="9463" max="9463" width="23.28515625" style="70" customWidth="1"/>
    <col min="9464" max="9464" width="18.140625" style="70" customWidth="1"/>
    <col min="9465" max="9465" width="21" style="70" customWidth="1"/>
    <col min="9466" max="9467" width="18.140625" style="70" customWidth="1"/>
    <col min="9468" max="9468" width="21" style="70" customWidth="1"/>
    <col min="9469" max="9470" width="18.140625" style="70" customWidth="1"/>
    <col min="9471" max="9471" width="21" style="70" customWidth="1"/>
    <col min="9472" max="9473" width="18.140625" style="70" customWidth="1"/>
    <col min="9474" max="9474" width="21" style="70" customWidth="1"/>
    <col min="9475" max="9476" width="18.140625" style="70" customWidth="1"/>
    <col min="9477" max="9477" width="21" style="70" customWidth="1"/>
    <col min="9478" max="9479" width="18.140625" style="70" customWidth="1"/>
    <col min="9480" max="9480" width="22.7109375" style="70" customWidth="1"/>
    <col min="9481" max="9482" width="18.140625" style="70" customWidth="1"/>
    <col min="9483" max="9483" width="21" style="70" customWidth="1"/>
    <col min="9484" max="9717" width="9.140625" style="70"/>
    <col min="9718" max="9718" width="34.85546875" style="70" customWidth="1"/>
    <col min="9719" max="9719" width="23.28515625" style="70" customWidth="1"/>
    <col min="9720" max="9720" width="18.140625" style="70" customWidth="1"/>
    <col min="9721" max="9721" width="21" style="70" customWidth="1"/>
    <col min="9722" max="9723" width="18.140625" style="70" customWidth="1"/>
    <col min="9724" max="9724" width="21" style="70" customWidth="1"/>
    <col min="9725" max="9726" width="18.140625" style="70" customWidth="1"/>
    <col min="9727" max="9727" width="21" style="70" customWidth="1"/>
    <col min="9728" max="9729" width="18.140625" style="70" customWidth="1"/>
    <col min="9730" max="9730" width="21" style="70" customWidth="1"/>
    <col min="9731" max="9732" width="18.140625" style="70" customWidth="1"/>
    <col min="9733" max="9733" width="21" style="70" customWidth="1"/>
    <col min="9734" max="9735" width="18.140625" style="70" customWidth="1"/>
    <col min="9736" max="9736" width="22.7109375" style="70" customWidth="1"/>
    <col min="9737" max="9738" width="18.140625" style="70" customWidth="1"/>
    <col min="9739" max="9739" width="21" style="70" customWidth="1"/>
    <col min="9740" max="9973" width="9.140625" style="70"/>
    <col min="9974" max="9974" width="34.85546875" style="70" customWidth="1"/>
    <col min="9975" max="9975" width="23.28515625" style="70" customWidth="1"/>
    <col min="9976" max="9976" width="18.140625" style="70" customWidth="1"/>
    <col min="9977" max="9977" width="21" style="70" customWidth="1"/>
    <col min="9978" max="9979" width="18.140625" style="70" customWidth="1"/>
    <col min="9980" max="9980" width="21" style="70" customWidth="1"/>
    <col min="9981" max="9982" width="18.140625" style="70" customWidth="1"/>
    <col min="9983" max="9983" width="21" style="70" customWidth="1"/>
    <col min="9984" max="9985" width="18.140625" style="70" customWidth="1"/>
    <col min="9986" max="9986" width="21" style="70" customWidth="1"/>
    <col min="9987" max="9988" width="18.140625" style="70" customWidth="1"/>
    <col min="9989" max="9989" width="21" style="70" customWidth="1"/>
    <col min="9990" max="9991" width="18.140625" style="70" customWidth="1"/>
    <col min="9992" max="9992" width="22.7109375" style="70" customWidth="1"/>
    <col min="9993" max="9994" width="18.140625" style="70" customWidth="1"/>
    <col min="9995" max="9995" width="21" style="70" customWidth="1"/>
    <col min="9996" max="10229" width="9.140625" style="70"/>
    <col min="10230" max="10230" width="34.85546875" style="70" customWidth="1"/>
    <col min="10231" max="10231" width="23.28515625" style="70" customWidth="1"/>
    <col min="10232" max="10232" width="18.140625" style="70" customWidth="1"/>
    <col min="10233" max="10233" width="21" style="70" customWidth="1"/>
    <col min="10234" max="10235" width="18.140625" style="70" customWidth="1"/>
    <col min="10236" max="10236" width="21" style="70" customWidth="1"/>
    <col min="10237" max="10238" width="18.140625" style="70" customWidth="1"/>
    <col min="10239" max="10239" width="21" style="70" customWidth="1"/>
    <col min="10240" max="10241" width="18.140625" style="70" customWidth="1"/>
    <col min="10242" max="10242" width="21" style="70" customWidth="1"/>
    <col min="10243" max="10244" width="18.140625" style="70" customWidth="1"/>
    <col min="10245" max="10245" width="21" style="70" customWidth="1"/>
    <col min="10246" max="10247" width="18.140625" style="70" customWidth="1"/>
    <col min="10248" max="10248" width="22.7109375" style="70" customWidth="1"/>
    <col min="10249" max="10250" width="18.140625" style="70" customWidth="1"/>
    <col min="10251" max="10251" width="21" style="70" customWidth="1"/>
    <col min="10252" max="10485" width="9.140625" style="70"/>
    <col min="10486" max="10486" width="34.85546875" style="70" customWidth="1"/>
    <col min="10487" max="10487" width="23.28515625" style="70" customWidth="1"/>
    <col min="10488" max="10488" width="18.140625" style="70" customWidth="1"/>
    <col min="10489" max="10489" width="21" style="70" customWidth="1"/>
    <col min="10490" max="10491" width="18.140625" style="70" customWidth="1"/>
    <col min="10492" max="10492" width="21" style="70" customWidth="1"/>
    <col min="10493" max="10494" width="18.140625" style="70" customWidth="1"/>
    <col min="10495" max="10495" width="21" style="70" customWidth="1"/>
    <col min="10496" max="10497" width="18.140625" style="70" customWidth="1"/>
    <col min="10498" max="10498" width="21" style="70" customWidth="1"/>
    <col min="10499" max="10500" width="18.140625" style="70" customWidth="1"/>
    <col min="10501" max="10501" width="21" style="70" customWidth="1"/>
    <col min="10502" max="10503" width="18.140625" style="70" customWidth="1"/>
    <col min="10504" max="10504" width="22.7109375" style="70" customWidth="1"/>
    <col min="10505" max="10506" width="18.140625" style="70" customWidth="1"/>
    <col min="10507" max="10507" width="21" style="70" customWidth="1"/>
    <col min="10508" max="10741" width="9.140625" style="70"/>
    <col min="10742" max="10742" width="34.85546875" style="70" customWidth="1"/>
    <col min="10743" max="10743" width="23.28515625" style="70" customWidth="1"/>
    <col min="10744" max="10744" width="18.140625" style="70" customWidth="1"/>
    <col min="10745" max="10745" width="21" style="70" customWidth="1"/>
    <col min="10746" max="10747" width="18.140625" style="70" customWidth="1"/>
    <col min="10748" max="10748" width="21" style="70" customWidth="1"/>
    <col min="10749" max="10750" width="18.140625" style="70" customWidth="1"/>
    <col min="10751" max="10751" width="21" style="70" customWidth="1"/>
    <col min="10752" max="10753" width="18.140625" style="70" customWidth="1"/>
    <col min="10754" max="10754" width="21" style="70" customWidth="1"/>
    <col min="10755" max="10756" width="18.140625" style="70" customWidth="1"/>
    <col min="10757" max="10757" width="21" style="70" customWidth="1"/>
    <col min="10758" max="10759" width="18.140625" style="70" customWidth="1"/>
    <col min="10760" max="10760" width="22.7109375" style="70" customWidth="1"/>
    <col min="10761" max="10762" width="18.140625" style="70" customWidth="1"/>
    <col min="10763" max="10763" width="21" style="70" customWidth="1"/>
    <col min="10764" max="10997" width="9.140625" style="70"/>
    <col min="10998" max="10998" width="34.85546875" style="70" customWidth="1"/>
    <col min="10999" max="10999" width="23.28515625" style="70" customWidth="1"/>
    <col min="11000" max="11000" width="18.140625" style="70" customWidth="1"/>
    <col min="11001" max="11001" width="21" style="70" customWidth="1"/>
    <col min="11002" max="11003" width="18.140625" style="70" customWidth="1"/>
    <col min="11004" max="11004" width="21" style="70" customWidth="1"/>
    <col min="11005" max="11006" width="18.140625" style="70" customWidth="1"/>
    <col min="11007" max="11007" width="21" style="70" customWidth="1"/>
    <col min="11008" max="11009" width="18.140625" style="70" customWidth="1"/>
    <col min="11010" max="11010" width="21" style="70" customWidth="1"/>
    <col min="11011" max="11012" width="18.140625" style="70" customWidth="1"/>
    <col min="11013" max="11013" width="21" style="70" customWidth="1"/>
    <col min="11014" max="11015" width="18.140625" style="70" customWidth="1"/>
    <col min="11016" max="11016" width="22.7109375" style="70" customWidth="1"/>
    <col min="11017" max="11018" width="18.140625" style="70" customWidth="1"/>
    <col min="11019" max="11019" width="21" style="70" customWidth="1"/>
    <col min="11020" max="11253" width="9.140625" style="70"/>
    <col min="11254" max="11254" width="34.85546875" style="70" customWidth="1"/>
    <col min="11255" max="11255" width="23.28515625" style="70" customWidth="1"/>
    <col min="11256" max="11256" width="18.140625" style="70" customWidth="1"/>
    <col min="11257" max="11257" width="21" style="70" customWidth="1"/>
    <col min="11258" max="11259" width="18.140625" style="70" customWidth="1"/>
    <col min="11260" max="11260" width="21" style="70" customWidth="1"/>
    <col min="11261" max="11262" width="18.140625" style="70" customWidth="1"/>
    <col min="11263" max="11263" width="21" style="70" customWidth="1"/>
    <col min="11264" max="11265" width="18.140625" style="70" customWidth="1"/>
    <col min="11266" max="11266" width="21" style="70" customWidth="1"/>
    <col min="11267" max="11268" width="18.140625" style="70" customWidth="1"/>
    <col min="11269" max="11269" width="21" style="70" customWidth="1"/>
    <col min="11270" max="11271" width="18.140625" style="70" customWidth="1"/>
    <col min="11272" max="11272" width="22.7109375" style="70" customWidth="1"/>
    <col min="11273" max="11274" width="18.140625" style="70" customWidth="1"/>
    <col min="11275" max="11275" width="21" style="70" customWidth="1"/>
    <col min="11276" max="11509" width="9.140625" style="70"/>
    <col min="11510" max="11510" width="34.85546875" style="70" customWidth="1"/>
    <col min="11511" max="11511" width="23.28515625" style="70" customWidth="1"/>
    <col min="11512" max="11512" width="18.140625" style="70" customWidth="1"/>
    <col min="11513" max="11513" width="21" style="70" customWidth="1"/>
    <col min="11514" max="11515" width="18.140625" style="70" customWidth="1"/>
    <col min="11516" max="11516" width="21" style="70" customWidth="1"/>
    <col min="11517" max="11518" width="18.140625" style="70" customWidth="1"/>
    <col min="11519" max="11519" width="21" style="70" customWidth="1"/>
    <col min="11520" max="11521" width="18.140625" style="70" customWidth="1"/>
    <col min="11522" max="11522" width="21" style="70" customWidth="1"/>
    <col min="11523" max="11524" width="18.140625" style="70" customWidth="1"/>
    <col min="11525" max="11525" width="21" style="70" customWidth="1"/>
    <col min="11526" max="11527" width="18.140625" style="70" customWidth="1"/>
    <col min="11528" max="11528" width="22.7109375" style="70" customWidth="1"/>
    <col min="11529" max="11530" width="18.140625" style="70" customWidth="1"/>
    <col min="11531" max="11531" width="21" style="70" customWidth="1"/>
    <col min="11532" max="11765" width="9.140625" style="70"/>
    <col min="11766" max="11766" width="34.85546875" style="70" customWidth="1"/>
    <col min="11767" max="11767" width="23.28515625" style="70" customWidth="1"/>
    <col min="11768" max="11768" width="18.140625" style="70" customWidth="1"/>
    <col min="11769" max="11769" width="21" style="70" customWidth="1"/>
    <col min="11770" max="11771" width="18.140625" style="70" customWidth="1"/>
    <col min="11772" max="11772" width="21" style="70" customWidth="1"/>
    <col min="11773" max="11774" width="18.140625" style="70" customWidth="1"/>
    <col min="11775" max="11775" width="21" style="70" customWidth="1"/>
    <col min="11776" max="11777" width="18.140625" style="70" customWidth="1"/>
    <col min="11778" max="11778" width="21" style="70" customWidth="1"/>
    <col min="11779" max="11780" width="18.140625" style="70" customWidth="1"/>
    <col min="11781" max="11781" width="21" style="70" customWidth="1"/>
    <col min="11782" max="11783" width="18.140625" style="70" customWidth="1"/>
    <col min="11784" max="11784" width="22.7109375" style="70" customWidth="1"/>
    <col min="11785" max="11786" width="18.140625" style="70" customWidth="1"/>
    <col min="11787" max="11787" width="21" style="70" customWidth="1"/>
    <col min="11788" max="12021" width="9.140625" style="70"/>
    <col min="12022" max="12022" width="34.85546875" style="70" customWidth="1"/>
    <col min="12023" max="12023" width="23.28515625" style="70" customWidth="1"/>
    <col min="12024" max="12024" width="18.140625" style="70" customWidth="1"/>
    <col min="12025" max="12025" width="21" style="70" customWidth="1"/>
    <col min="12026" max="12027" width="18.140625" style="70" customWidth="1"/>
    <col min="12028" max="12028" width="21" style="70" customWidth="1"/>
    <col min="12029" max="12030" width="18.140625" style="70" customWidth="1"/>
    <col min="12031" max="12031" width="21" style="70" customWidth="1"/>
    <col min="12032" max="12033" width="18.140625" style="70" customWidth="1"/>
    <col min="12034" max="12034" width="21" style="70" customWidth="1"/>
    <col min="12035" max="12036" width="18.140625" style="70" customWidth="1"/>
    <col min="12037" max="12037" width="21" style="70" customWidth="1"/>
    <col min="12038" max="12039" width="18.140625" style="70" customWidth="1"/>
    <col min="12040" max="12040" width="22.7109375" style="70" customWidth="1"/>
    <col min="12041" max="12042" width="18.140625" style="70" customWidth="1"/>
    <col min="12043" max="12043" width="21" style="70" customWidth="1"/>
    <col min="12044" max="12277" width="9.140625" style="70"/>
    <col min="12278" max="12278" width="34.85546875" style="70" customWidth="1"/>
    <col min="12279" max="12279" width="23.28515625" style="70" customWidth="1"/>
    <col min="12280" max="12280" width="18.140625" style="70" customWidth="1"/>
    <col min="12281" max="12281" width="21" style="70" customWidth="1"/>
    <col min="12282" max="12283" width="18.140625" style="70" customWidth="1"/>
    <col min="12284" max="12284" width="21" style="70" customWidth="1"/>
    <col min="12285" max="12286" width="18.140625" style="70" customWidth="1"/>
    <col min="12287" max="12287" width="21" style="70" customWidth="1"/>
    <col min="12288" max="12289" width="18.140625" style="70" customWidth="1"/>
    <col min="12290" max="12290" width="21" style="70" customWidth="1"/>
    <col min="12291" max="12292" width="18.140625" style="70" customWidth="1"/>
    <col min="12293" max="12293" width="21" style="70" customWidth="1"/>
    <col min="12294" max="12295" width="18.140625" style="70" customWidth="1"/>
    <col min="12296" max="12296" width="22.7109375" style="70" customWidth="1"/>
    <col min="12297" max="12298" width="18.140625" style="70" customWidth="1"/>
    <col min="12299" max="12299" width="21" style="70" customWidth="1"/>
    <col min="12300" max="12533" width="9.140625" style="70"/>
    <col min="12534" max="12534" width="34.85546875" style="70" customWidth="1"/>
    <col min="12535" max="12535" width="23.28515625" style="70" customWidth="1"/>
    <col min="12536" max="12536" width="18.140625" style="70" customWidth="1"/>
    <col min="12537" max="12537" width="21" style="70" customWidth="1"/>
    <col min="12538" max="12539" width="18.140625" style="70" customWidth="1"/>
    <col min="12540" max="12540" width="21" style="70" customWidth="1"/>
    <col min="12541" max="12542" width="18.140625" style="70" customWidth="1"/>
    <col min="12543" max="12543" width="21" style="70" customWidth="1"/>
    <col min="12544" max="12545" width="18.140625" style="70" customWidth="1"/>
    <col min="12546" max="12546" width="21" style="70" customWidth="1"/>
    <col min="12547" max="12548" width="18.140625" style="70" customWidth="1"/>
    <col min="12549" max="12549" width="21" style="70" customWidth="1"/>
    <col min="12550" max="12551" width="18.140625" style="70" customWidth="1"/>
    <col min="12552" max="12552" width="22.7109375" style="70" customWidth="1"/>
    <col min="12553" max="12554" width="18.140625" style="70" customWidth="1"/>
    <col min="12555" max="12555" width="21" style="70" customWidth="1"/>
    <col min="12556" max="12789" width="9.140625" style="70"/>
    <col min="12790" max="12790" width="34.85546875" style="70" customWidth="1"/>
    <col min="12791" max="12791" width="23.28515625" style="70" customWidth="1"/>
    <col min="12792" max="12792" width="18.140625" style="70" customWidth="1"/>
    <col min="12793" max="12793" width="21" style="70" customWidth="1"/>
    <col min="12794" max="12795" width="18.140625" style="70" customWidth="1"/>
    <col min="12796" max="12796" width="21" style="70" customWidth="1"/>
    <col min="12797" max="12798" width="18.140625" style="70" customWidth="1"/>
    <col min="12799" max="12799" width="21" style="70" customWidth="1"/>
    <col min="12800" max="12801" width="18.140625" style="70" customWidth="1"/>
    <col min="12802" max="12802" width="21" style="70" customWidth="1"/>
    <col min="12803" max="12804" width="18.140625" style="70" customWidth="1"/>
    <col min="12805" max="12805" width="21" style="70" customWidth="1"/>
    <col min="12806" max="12807" width="18.140625" style="70" customWidth="1"/>
    <col min="12808" max="12808" width="22.7109375" style="70" customWidth="1"/>
    <col min="12809" max="12810" width="18.140625" style="70" customWidth="1"/>
    <col min="12811" max="12811" width="21" style="70" customWidth="1"/>
    <col min="12812" max="13045" width="9.140625" style="70"/>
    <col min="13046" max="13046" width="34.85546875" style="70" customWidth="1"/>
    <col min="13047" max="13047" width="23.28515625" style="70" customWidth="1"/>
    <col min="13048" max="13048" width="18.140625" style="70" customWidth="1"/>
    <col min="13049" max="13049" width="21" style="70" customWidth="1"/>
    <col min="13050" max="13051" width="18.140625" style="70" customWidth="1"/>
    <col min="13052" max="13052" width="21" style="70" customWidth="1"/>
    <col min="13053" max="13054" width="18.140625" style="70" customWidth="1"/>
    <col min="13055" max="13055" width="21" style="70" customWidth="1"/>
    <col min="13056" max="13057" width="18.140625" style="70" customWidth="1"/>
    <col min="13058" max="13058" width="21" style="70" customWidth="1"/>
    <col min="13059" max="13060" width="18.140625" style="70" customWidth="1"/>
    <col min="13061" max="13061" width="21" style="70" customWidth="1"/>
    <col min="13062" max="13063" width="18.140625" style="70" customWidth="1"/>
    <col min="13064" max="13064" width="22.7109375" style="70" customWidth="1"/>
    <col min="13065" max="13066" width="18.140625" style="70" customWidth="1"/>
    <col min="13067" max="13067" width="21" style="70" customWidth="1"/>
    <col min="13068" max="13301" width="9.140625" style="70"/>
    <col min="13302" max="13302" width="34.85546875" style="70" customWidth="1"/>
    <col min="13303" max="13303" width="23.28515625" style="70" customWidth="1"/>
    <col min="13304" max="13304" width="18.140625" style="70" customWidth="1"/>
    <col min="13305" max="13305" width="21" style="70" customWidth="1"/>
    <col min="13306" max="13307" width="18.140625" style="70" customWidth="1"/>
    <col min="13308" max="13308" width="21" style="70" customWidth="1"/>
    <col min="13309" max="13310" width="18.140625" style="70" customWidth="1"/>
    <col min="13311" max="13311" width="21" style="70" customWidth="1"/>
    <col min="13312" max="13313" width="18.140625" style="70" customWidth="1"/>
    <col min="13314" max="13314" width="21" style="70" customWidth="1"/>
    <col min="13315" max="13316" width="18.140625" style="70" customWidth="1"/>
    <col min="13317" max="13317" width="21" style="70" customWidth="1"/>
    <col min="13318" max="13319" width="18.140625" style="70" customWidth="1"/>
    <col min="13320" max="13320" width="22.7109375" style="70" customWidth="1"/>
    <col min="13321" max="13322" width="18.140625" style="70" customWidth="1"/>
    <col min="13323" max="13323" width="21" style="70" customWidth="1"/>
    <col min="13324" max="13557" width="9.140625" style="70"/>
    <col min="13558" max="13558" width="34.85546875" style="70" customWidth="1"/>
    <col min="13559" max="13559" width="23.28515625" style="70" customWidth="1"/>
    <col min="13560" max="13560" width="18.140625" style="70" customWidth="1"/>
    <col min="13561" max="13561" width="21" style="70" customWidth="1"/>
    <col min="13562" max="13563" width="18.140625" style="70" customWidth="1"/>
    <col min="13564" max="13564" width="21" style="70" customWidth="1"/>
    <col min="13565" max="13566" width="18.140625" style="70" customWidth="1"/>
    <col min="13567" max="13567" width="21" style="70" customWidth="1"/>
    <col min="13568" max="13569" width="18.140625" style="70" customWidth="1"/>
    <col min="13570" max="13570" width="21" style="70" customWidth="1"/>
    <col min="13571" max="13572" width="18.140625" style="70" customWidth="1"/>
    <col min="13573" max="13573" width="21" style="70" customWidth="1"/>
    <col min="13574" max="13575" width="18.140625" style="70" customWidth="1"/>
    <col min="13576" max="13576" width="22.7109375" style="70" customWidth="1"/>
    <col min="13577" max="13578" width="18.140625" style="70" customWidth="1"/>
    <col min="13579" max="13579" width="21" style="70" customWidth="1"/>
    <col min="13580" max="13813" width="9.140625" style="70"/>
    <col min="13814" max="13814" width="34.85546875" style="70" customWidth="1"/>
    <col min="13815" max="13815" width="23.28515625" style="70" customWidth="1"/>
    <col min="13816" max="13816" width="18.140625" style="70" customWidth="1"/>
    <col min="13817" max="13817" width="21" style="70" customWidth="1"/>
    <col min="13818" max="13819" width="18.140625" style="70" customWidth="1"/>
    <col min="13820" max="13820" width="21" style="70" customWidth="1"/>
    <col min="13821" max="13822" width="18.140625" style="70" customWidth="1"/>
    <col min="13823" max="13823" width="21" style="70" customWidth="1"/>
    <col min="13824" max="13825" width="18.140625" style="70" customWidth="1"/>
    <col min="13826" max="13826" width="21" style="70" customWidth="1"/>
    <col min="13827" max="13828" width="18.140625" style="70" customWidth="1"/>
    <col min="13829" max="13829" width="21" style="70" customWidth="1"/>
    <col min="13830" max="13831" width="18.140625" style="70" customWidth="1"/>
    <col min="13832" max="13832" width="22.7109375" style="70" customWidth="1"/>
    <col min="13833" max="13834" width="18.140625" style="70" customWidth="1"/>
    <col min="13835" max="13835" width="21" style="70" customWidth="1"/>
    <col min="13836" max="14069" width="9.140625" style="70"/>
    <col min="14070" max="14070" width="34.85546875" style="70" customWidth="1"/>
    <col min="14071" max="14071" width="23.28515625" style="70" customWidth="1"/>
    <col min="14072" max="14072" width="18.140625" style="70" customWidth="1"/>
    <col min="14073" max="14073" width="21" style="70" customWidth="1"/>
    <col min="14074" max="14075" width="18.140625" style="70" customWidth="1"/>
    <col min="14076" max="14076" width="21" style="70" customWidth="1"/>
    <col min="14077" max="14078" width="18.140625" style="70" customWidth="1"/>
    <col min="14079" max="14079" width="21" style="70" customWidth="1"/>
    <col min="14080" max="14081" width="18.140625" style="70" customWidth="1"/>
    <col min="14082" max="14082" width="21" style="70" customWidth="1"/>
    <col min="14083" max="14084" width="18.140625" style="70" customWidth="1"/>
    <col min="14085" max="14085" width="21" style="70" customWidth="1"/>
    <col min="14086" max="14087" width="18.140625" style="70" customWidth="1"/>
    <col min="14088" max="14088" width="22.7109375" style="70" customWidth="1"/>
    <col min="14089" max="14090" width="18.140625" style="70" customWidth="1"/>
    <col min="14091" max="14091" width="21" style="70" customWidth="1"/>
    <col min="14092" max="14325" width="9.140625" style="70"/>
    <col min="14326" max="14326" width="34.85546875" style="70" customWidth="1"/>
    <col min="14327" max="14327" width="23.28515625" style="70" customWidth="1"/>
    <col min="14328" max="14328" width="18.140625" style="70" customWidth="1"/>
    <col min="14329" max="14329" width="21" style="70" customWidth="1"/>
    <col min="14330" max="14331" width="18.140625" style="70" customWidth="1"/>
    <col min="14332" max="14332" width="21" style="70" customWidth="1"/>
    <col min="14333" max="14334" width="18.140625" style="70" customWidth="1"/>
    <col min="14335" max="14335" width="21" style="70" customWidth="1"/>
    <col min="14336" max="14337" width="18.140625" style="70" customWidth="1"/>
    <col min="14338" max="14338" width="21" style="70" customWidth="1"/>
    <col min="14339" max="14340" width="18.140625" style="70" customWidth="1"/>
    <col min="14341" max="14341" width="21" style="70" customWidth="1"/>
    <col min="14342" max="14343" width="18.140625" style="70" customWidth="1"/>
    <col min="14344" max="14344" width="22.7109375" style="70" customWidth="1"/>
    <col min="14345" max="14346" width="18.140625" style="70" customWidth="1"/>
    <col min="14347" max="14347" width="21" style="70" customWidth="1"/>
    <col min="14348" max="14581" width="9.140625" style="70"/>
    <col min="14582" max="14582" width="34.85546875" style="70" customWidth="1"/>
    <col min="14583" max="14583" width="23.28515625" style="70" customWidth="1"/>
    <col min="14584" max="14584" width="18.140625" style="70" customWidth="1"/>
    <col min="14585" max="14585" width="21" style="70" customWidth="1"/>
    <col min="14586" max="14587" width="18.140625" style="70" customWidth="1"/>
    <col min="14588" max="14588" width="21" style="70" customWidth="1"/>
    <col min="14589" max="14590" width="18.140625" style="70" customWidth="1"/>
    <col min="14591" max="14591" width="21" style="70" customWidth="1"/>
    <col min="14592" max="14593" width="18.140625" style="70" customWidth="1"/>
    <col min="14594" max="14594" width="21" style="70" customWidth="1"/>
    <col min="14595" max="14596" width="18.140625" style="70" customWidth="1"/>
    <col min="14597" max="14597" width="21" style="70" customWidth="1"/>
    <col min="14598" max="14599" width="18.140625" style="70" customWidth="1"/>
    <col min="14600" max="14600" width="22.7109375" style="70" customWidth="1"/>
    <col min="14601" max="14602" width="18.140625" style="70" customWidth="1"/>
    <col min="14603" max="14603" width="21" style="70" customWidth="1"/>
    <col min="14604" max="14837" width="9.140625" style="70"/>
    <col min="14838" max="14838" width="34.85546875" style="70" customWidth="1"/>
    <col min="14839" max="14839" width="23.28515625" style="70" customWidth="1"/>
    <col min="14840" max="14840" width="18.140625" style="70" customWidth="1"/>
    <col min="14841" max="14841" width="21" style="70" customWidth="1"/>
    <col min="14842" max="14843" width="18.140625" style="70" customWidth="1"/>
    <col min="14844" max="14844" width="21" style="70" customWidth="1"/>
    <col min="14845" max="14846" width="18.140625" style="70" customWidth="1"/>
    <col min="14847" max="14847" width="21" style="70" customWidth="1"/>
    <col min="14848" max="14849" width="18.140625" style="70" customWidth="1"/>
    <col min="14850" max="14850" width="21" style="70" customWidth="1"/>
    <col min="14851" max="14852" width="18.140625" style="70" customWidth="1"/>
    <col min="14853" max="14853" width="21" style="70" customWidth="1"/>
    <col min="14854" max="14855" width="18.140625" style="70" customWidth="1"/>
    <col min="14856" max="14856" width="22.7109375" style="70" customWidth="1"/>
    <col min="14857" max="14858" width="18.140625" style="70" customWidth="1"/>
    <col min="14859" max="14859" width="21" style="70" customWidth="1"/>
    <col min="14860" max="15093" width="9.140625" style="70"/>
    <col min="15094" max="15094" width="34.85546875" style="70" customWidth="1"/>
    <col min="15095" max="15095" width="23.28515625" style="70" customWidth="1"/>
    <col min="15096" max="15096" width="18.140625" style="70" customWidth="1"/>
    <col min="15097" max="15097" width="21" style="70" customWidth="1"/>
    <col min="15098" max="15099" width="18.140625" style="70" customWidth="1"/>
    <col min="15100" max="15100" width="21" style="70" customWidth="1"/>
    <col min="15101" max="15102" width="18.140625" style="70" customWidth="1"/>
    <col min="15103" max="15103" width="21" style="70" customWidth="1"/>
    <col min="15104" max="15105" width="18.140625" style="70" customWidth="1"/>
    <col min="15106" max="15106" width="21" style="70" customWidth="1"/>
    <col min="15107" max="15108" width="18.140625" style="70" customWidth="1"/>
    <col min="15109" max="15109" width="21" style="70" customWidth="1"/>
    <col min="15110" max="15111" width="18.140625" style="70" customWidth="1"/>
    <col min="15112" max="15112" width="22.7109375" style="70" customWidth="1"/>
    <col min="15113" max="15114" width="18.140625" style="70" customWidth="1"/>
    <col min="15115" max="15115" width="21" style="70" customWidth="1"/>
    <col min="15116" max="15349" width="9.140625" style="70"/>
    <col min="15350" max="15350" width="34.85546875" style="70" customWidth="1"/>
    <col min="15351" max="15351" width="23.28515625" style="70" customWidth="1"/>
    <col min="15352" max="15352" width="18.140625" style="70" customWidth="1"/>
    <col min="15353" max="15353" width="21" style="70" customWidth="1"/>
    <col min="15354" max="15355" width="18.140625" style="70" customWidth="1"/>
    <col min="15356" max="15356" width="21" style="70" customWidth="1"/>
    <col min="15357" max="15358" width="18.140625" style="70" customWidth="1"/>
    <col min="15359" max="15359" width="21" style="70" customWidth="1"/>
    <col min="15360" max="15361" width="18.140625" style="70" customWidth="1"/>
    <col min="15362" max="15362" width="21" style="70" customWidth="1"/>
    <col min="15363" max="15364" width="18.140625" style="70" customWidth="1"/>
    <col min="15365" max="15365" width="21" style="70" customWidth="1"/>
    <col min="15366" max="15367" width="18.140625" style="70" customWidth="1"/>
    <col min="15368" max="15368" width="22.7109375" style="70" customWidth="1"/>
    <col min="15369" max="15370" width="18.140625" style="70" customWidth="1"/>
    <col min="15371" max="15371" width="21" style="70" customWidth="1"/>
    <col min="15372" max="15605" width="9.140625" style="70"/>
    <col min="15606" max="15606" width="34.85546875" style="70" customWidth="1"/>
    <col min="15607" max="15607" width="23.28515625" style="70" customWidth="1"/>
    <col min="15608" max="15608" width="18.140625" style="70" customWidth="1"/>
    <col min="15609" max="15609" width="21" style="70" customWidth="1"/>
    <col min="15610" max="15611" width="18.140625" style="70" customWidth="1"/>
    <col min="15612" max="15612" width="21" style="70" customWidth="1"/>
    <col min="15613" max="15614" width="18.140625" style="70" customWidth="1"/>
    <col min="15615" max="15615" width="21" style="70" customWidth="1"/>
    <col min="15616" max="15617" width="18.140625" style="70" customWidth="1"/>
    <col min="15618" max="15618" width="21" style="70" customWidth="1"/>
    <col min="15619" max="15620" width="18.140625" style="70" customWidth="1"/>
    <col min="15621" max="15621" width="21" style="70" customWidth="1"/>
    <col min="15622" max="15623" width="18.140625" style="70" customWidth="1"/>
    <col min="15624" max="15624" width="22.7109375" style="70" customWidth="1"/>
    <col min="15625" max="15626" width="18.140625" style="70" customWidth="1"/>
    <col min="15627" max="15627" width="21" style="70" customWidth="1"/>
    <col min="15628" max="15861" width="9.140625" style="70"/>
    <col min="15862" max="15862" width="34.85546875" style="70" customWidth="1"/>
    <col min="15863" max="15863" width="23.28515625" style="70" customWidth="1"/>
    <col min="15864" max="15864" width="18.140625" style="70" customWidth="1"/>
    <col min="15865" max="15865" width="21" style="70" customWidth="1"/>
    <col min="15866" max="15867" width="18.140625" style="70" customWidth="1"/>
    <col min="15868" max="15868" width="21" style="70" customWidth="1"/>
    <col min="15869" max="15870" width="18.140625" style="70" customWidth="1"/>
    <col min="15871" max="15871" width="21" style="70" customWidth="1"/>
    <col min="15872" max="15873" width="18.140625" style="70" customWidth="1"/>
    <col min="15874" max="15874" width="21" style="70" customWidth="1"/>
    <col min="15875" max="15876" width="18.140625" style="70" customWidth="1"/>
    <col min="15877" max="15877" width="21" style="70" customWidth="1"/>
    <col min="15878" max="15879" width="18.140625" style="70" customWidth="1"/>
    <col min="15880" max="15880" width="22.7109375" style="70" customWidth="1"/>
    <col min="15881" max="15882" width="18.140625" style="70" customWidth="1"/>
    <col min="15883" max="15883" width="21" style="70" customWidth="1"/>
    <col min="15884" max="16117" width="9.140625" style="70"/>
    <col min="16118" max="16118" width="34.85546875" style="70" customWidth="1"/>
    <col min="16119" max="16119" width="23.28515625" style="70" customWidth="1"/>
    <col min="16120" max="16120" width="18.140625" style="70" customWidth="1"/>
    <col min="16121" max="16121" width="21" style="70" customWidth="1"/>
    <col min="16122" max="16123" width="18.140625" style="70" customWidth="1"/>
    <col min="16124" max="16124" width="21" style="70" customWidth="1"/>
    <col min="16125" max="16126" width="18.140625" style="70" customWidth="1"/>
    <col min="16127" max="16127" width="21" style="70" customWidth="1"/>
    <col min="16128" max="16129" width="18.140625" style="70" customWidth="1"/>
    <col min="16130" max="16130" width="21" style="70" customWidth="1"/>
    <col min="16131" max="16132" width="18.140625" style="70" customWidth="1"/>
    <col min="16133" max="16133" width="21" style="70" customWidth="1"/>
    <col min="16134" max="16135" width="18.140625" style="70" customWidth="1"/>
    <col min="16136" max="16136" width="22.7109375" style="70" customWidth="1"/>
    <col min="16137" max="16138" width="18.140625" style="70" customWidth="1"/>
    <col min="16139" max="16139" width="21" style="70" customWidth="1"/>
    <col min="16140" max="16384" width="9.140625" style="70"/>
  </cols>
  <sheetData>
    <row r="1" spans="1:25" ht="65.25" customHeight="1">
      <c r="O1" s="1279" t="s">
        <v>57</v>
      </c>
    </row>
    <row r="2" spans="1:25" ht="54.95" customHeight="1">
      <c r="A2" s="1471" t="s">
        <v>413</v>
      </c>
      <c r="B2" s="1471"/>
      <c r="C2" s="1471"/>
      <c r="D2" s="1471"/>
      <c r="E2" s="1471"/>
      <c r="F2" s="1471"/>
      <c r="G2" s="1471"/>
      <c r="H2" s="1471"/>
      <c r="I2" s="1471"/>
      <c r="J2" s="1471"/>
      <c r="K2" s="1471"/>
      <c r="L2" s="1471"/>
      <c r="M2" s="1471"/>
      <c r="N2" s="1471"/>
      <c r="O2" s="1471"/>
    </row>
    <row r="3" spans="1:25" ht="62.25" customHeight="1" thickBot="1">
      <c r="A3" s="1472" t="s">
        <v>58</v>
      </c>
      <c r="B3" s="1472"/>
      <c r="C3" s="1472"/>
      <c r="D3" s="1472"/>
      <c r="E3" s="1472"/>
      <c r="F3" s="1472"/>
      <c r="G3" s="1472"/>
      <c r="H3" s="1472"/>
      <c r="I3" s="1472"/>
      <c r="J3" s="1472"/>
      <c r="K3" s="1472"/>
      <c r="L3" s="1472"/>
      <c r="M3" s="1472"/>
      <c r="N3" s="1472"/>
      <c r="O3" s="1472"/>
    </row>
    <row r="4" spans="1:25" ht="84.75" customHeight="1" thickTop="1" thickBot="1">
      <c r="A4" s="1473" t="s">
        <v>33</v>
      </c>
      <c r="B4" s="1477" t="s">
        <v>34</v>
      </c>
      <c r="C4" s="1478"/>
      <c r="D4" s="1479"/>
      <c r="E4" s="1483" t="s">
        <v>422</v>
      </c>
      <c r="F4" s="1484"/>
      <c r="G4" s="1484"/>
      <c r="H4" s="1484"/>
      <c r="I4" s="1484"/>
      <c r="J4" s="1484"/>
      <c r="K4" s="1484"/>
      <c r="L4" s="1484"/>
      <c r="M4" s="1484"/>
      <c r="N4" s="1484"/>
      <c r="O4" s="1485"/>
    </row>
    <row r="5" spans="1:25" ht="82.5" customHeight="1" thickBot="1">
      <c r="A5" s="1474"/>
      <c r="B5" s="1480"/>
      <c r="C5" s="1481"/>
      <c r="D5" s="1482"/>
      <c r="E5" s="1486" t="s">
        <v>35</v>
      </c>
      <c r="F5" s="1487"/>
      <c r="G5" s="1488"/>
      <c r="H5" s="1486" t="s">
        <v>36</v>
      </c>
      <c r="I5" s="1487"/>
      <c r="J5" s="1488"/>
      <c r="K5" s="1486" t="s">
        <v>54</v>
      </c>
      <c r="L5" s="1487"/>
      <c r="M5" s="1488"/>
      <c r="N5" s="1486" t="s">
        <v>350</v>
      </c>
      <c r="O5" s="1489"/>
      <c r="P5" s="669"/>
      <c r="Q5" s="669"/>
      <c r="R5" s="669"/>
      <c r="S5" s="669"/>
      <c r="T5" s="669"/>
    </row>
    <row r="6" spans="1:25" ht="82.5" customHeight="1">
      <c r="A6" s="1475"/>
      <c r="B6" s="1466" t="s">
        <v>430</v>
      </c>
      <c r="C6" s="1467"/>
      <c r="D6" s="1468" t="s">
        <v>59</v>
      </c>
      <c r="E6" s="1466" t="s">
        <v>430</v>
      </c>
      <c r="F6" s="1467"/>
      <c r="G6" s="1468" t="s">
        <v>59</v>
      </c>
      <c r="H6" s="1466" t="s">
        <v>430</v>
      </c>
      <c r="I6" s="1467"/>
      <c r="J6" s="1468" t="s">
        <v>59</v>
      </c>
      <c r="K6" s="1466" t="s">
        <v>430</v>
      </c>
      <c r="L6" s="1467"/>
      <c r="M6" s="1468" t="s">
        <v>59</v>
      </c>
      <c r="N6" s="1466" t="s">
        <v>430</v>
      </c>
      <c r="O6" s="1470"/>
      <c r="P6" s="669"/>
      <c r="Q6" s="669"/>
      <c r="R6" s="669"/>
      <c r="S6" s="669"/>
      <c r="T6" s="669"/>
    </row>
    <row r="7" spans="1:25" ht="60" customHeight="1" thickBot="1">
      <c r="A7" s="1476"/>
      <c r="B7" s="376">
        <v>2012</v>
      </c>
      <c r="C7" s="377">
        <v>2013</v>
      </c>
      <c r="D7" s="1469"/>
      <c r="E7" s="376">
        <v>2012</v>
      </c>
      <c r="F7" s="377">
        <v>2013</v>
      </c>
      <c r="G7" s="1469"/>
      <c r="H7" s="376">
        <v>2012</v>
      </c>
      <c r="I7" s="377">
        <v>2013</v>
      </c>
      <c r="J7" s="1469"/>
      <c r="K7" s="376">
        <v>2012</v>
      </c>
      <c r="L7" s="377">
        <v>2013</v>
      </c>
      <c r="M7" s="1469"/>
      <c r="N7" s="376">
        <v>2012</v>
      </c>
      <c r="O7" s="390">
        <v>2013</v>
      </c>
      <c r="P7" s="669"/>
      <c r="Q7" s="669"/>
      <c r="R7" s="669"/>
      <c r="S7" s="669"/>
      <c r="T7" s="669"/>
      <c r="Y7" s="471"/>
    </row>
    <row r="8" spans="1:25" ht="60" customHeight="1" thickTop="1">
      <c r="A8" s="290" t="s">
        <v>67</v>
      </c>
      <c r="B8" s="1276">
        <v>79.7</v>
      </c>
      <c r="C8" s="1237">
        <v>80.8</v>
      </c>
      <c r="D8" s="1238">
        <f>C8/B8*100</f>
        <v>101.38017565872019</v>
      </c>
      <c r="E8" s="1239">
        <v>23.4</v>
      </c>
      <c r="F8" s="1240">
        <v>23.2</v>
      </c>
      <c r="G8" s="1241">
        <f>F8/E8*100</f>
        <v>99.145299145299148</v>
      </c>
      <c r="H8" s="1239">
        <v>17.5</v>
      </c>
      <c r="I8" s="1242">
        <v>19.899999999999999</v>
      </c>
      <c r="J8" s="1238">
        <f>I8/H8*100</f>
        <v>113.71428571428569</v>
      </c>
      <c r="K8" s="1239">
        <v>37</v>
      </c>
      <c r="L8" s="1240">
        <v>35.9</v>
      </c>
      <c r="M8" s="1243">
        <f>L8/K8*100</f>
        <v>97.027027027027017</v>
      </c>
      <c r="N8" s="1244">
        <v>1.6</v>
      </c>
      <c r="O8" s="1245">
        <v>1.577</v>
      </c>
      <c r="P8" s="669"/>
      <c r="Q8" s="669"/>
      <c r="R8" s="669"/>
      <c r="S8" s="669"/>
      <c r="T8" s="669"/>
    </row>
    <row r="9" spans="1:25" ht="60" customHeight="1">
      <c r="A9" s="291" t="s">
        <v>38</v>
      </c>
      <c r="B9" s="1277">
        <v>98.7</v>
      </c>
      <c r="C9" s="1246">
        <v>101.2</v>
      </c>
      <c r="D9" s="1247">
        <f>C9/B9*100</f>
        <v>102.53292806484295</v>
      </c>
      <c r="E9" s="1248">
        <v>45.5</v>
      </c>
      <c r="F9" s="1249">
        <v>46.8</v>
      </c>
      <c r="G9" s="1243">
        <f t="shared" ref="G9:G22" si="0">F9/E9*100</f>
        <v>102.85714285714285</v>
      </c>
      <c r="H9" s="1248">
        <v>9.1999999999999993</v>
      </c>
      <c r="I9" s="1249">
        <v>11.4</v>
      </c>
      <c r="J9" s="1247">
        <f>I9/H9*100</f>
        <v>123.91304347826089</v>
      </c>
      <c r="K9" s="1248">
        <v>41.6</v>
      </c>
      <c r="L9" s="1249">
        <v>40.6</v>
      </c>
      <c r="M9" s="1247">
        <f>L9/K9*100</f>
        <v>97.59615384615384</v>
      </c>
      <c r="N9" s="1250">
        <v>2.0439166666666666</v>
      </c>
      <c r="O9" s="1251">
        <v>2.2000000000000002</v>
      </c>
      <c r="P9" s="669"/>
      <c r="Q9" s="669"/>
      <c r="R9" s="669"/>
      <c r="S9" s="669"/>
      <c r="T9" s="669"/>
    </row>
    <row r="10" spans="1:25" ht="60" customHeight="1">
      <c r="A10" s="291" t="s">
        <v>39</v>
      </c>
      <c r="B10" s="1277">
        <v>57</v>
      </c>
      <c r="C10" s="1246">
        <v>57.5</v>
      </c>
      <c r="D10" s="1247">
        <f t="shared" ref="D10:D20" si="1">C10/B10*100</f>
        <v>100.87719298245614</v>
      </c>
      <c r="E10" s="1248">
        <v>29.4</v>
      </c>
      <c r="F10" s="1249">
        <v>29.5</v>
      </c>
      <c r="G10" s="1243">
        <f t="shared" si="0"/>
        <v>100.34013605442178</v>
      </c>
      <c r="H10" s="1248">
        <v>7.6</v>
      </c>
      <c r="I10" s="1249">
        <v>8.6999999999999993</v>
      </c>
      <c r="J10" s="1247">
        <f t="shared" ref="J10:J20" si="2">I10/H10*100</f>
        <v>114.4736842105263</v>
      </c>
      <c r="K10" s="1248">
        <v>18.600000000000001</v>
      </c>
      <c r="L10" s="1249">
        <v>18</v>
      </c>
      <c r="M10" s="1247">
        <f t="shared" ref="M10:M20" si="3">L10/K10*100</f>
        <v>96.774193548387089</v>
      </c>
      <c r="N10" s="1250">
        <v>1.1000000000000001</v>
      </c>
      <c r="O10" s="1251">
        <v>1.3</v>
      </c>
      <c r="P10" s="669"/>
      <c r="Q10" s="669"/>
      <c r="R10" s="669"/>
      <c r="S10" s="669"/>
      <c r="T10" s="669"/>
    </row>
    <row r="11" spans="1:25" ht="60" customHeight="1">
      <c r="A11" s="291" t="s">
        <v>40</v>
      </c>
      <c r="B11" s="1277">
        <v>43.5</v>
      </c>
      <c r="C11" s="1246">
        <v>43.5</v>
      </c>
      <c r="D11" s="1247">
        <f t="shared" si="1"/>
        <v>100</v>
      </c>
      <c r="E11" s="1248">
        <v>20.7</v>
      </c>
      <c r="F11" s="1249">
        <v>20.8</v>
      </c>
      <c r="G11" s="1243">
        <f t="shared" si="0"/>
        <v>100.48309178743962</v>
      </c>
      <c r="H11" s="1248">
        <v>4.8</v>
      </c>
      <c r="I11" s="1249">
        <v>5.6</v>
      </c>
      <c r="J11" s="1247">
        <f t="shared" si="2"/>
        <v>116.66666666666667</v>
      </c>
      <c r="K11" s="1248">
        <v>16.7</v>
      </c>
      <c r="L11" s="1249">
        <v>15.8</v>
      </c>
      <c r="M11" s="1247">
        <f t="shared" si="3"/>
        <v>94.610778443113787</v>
      </c>
      <c r="N11" s="1250">
        <v>1.1160833333333333</v>
      </c>
      <c r="O11" s="1251">
        <v>1.1499999999999999</v>
      </c>
      <c r="P11" s="669"/>
      <c r="Q11" s="669"/>
      <c r="R11" s="669"/>
      <c r="S11" s="669"/>
      <c r="T11" s="669"/>
    </row>
    <row r="12" spans="1:25" ht="60" customHeight="1">
      <c r="A12" s="291" t="s">
        <v>41</v>
      </c>
      <c r="B12" s="1277">
        <v>34.9</v>
      </c>
      <c r="C12" s="1246">
        <v>34.700000000000003</v>
      </c>
      <c r="D12" s="1247">
        <f t="shared" si="1"/>
        <v>99.42693409742121</v>
      </c>
      <c r="E12" s="1248">
        <v>18.600000000000001</v>
      </c>
      <c r="F12" s="1249">
        <v>18.2</v>
      </c>
      <c r="G12" s="1243">
        <f t="shared" si="0"/>
        <v>97.849462365591393</v>
      </c>
      <c r="H12" s="1248">
        <v>6.4</v>
      </c>
      <c r="I12" s="1249">
        <v>7.2</v>
      </c>
      <c r="J12" s="1247">
        <f t="shared" si="2"/>
        <v>112.5</v>
      </c>
      <c r="K12" s="1248">
        <v>8.9</v>
      </c>
      <c r="L12" s="1249">
        <v>8.3000000000000007</v>
      </c>
      <c r="M12" s="1247">
        <f t="shared" si="3"/>
        <v>93.258426966292134</v>
      </c>
      <c r="N12" s="1250">
        <v>0.92974999999999997</v>
      </c>
      <c r="O12" s="1251">
        <v>0.86699999999999999</v>
      </c>
    </row>
    <row r="13" spans="1:25" ht="60" customHeight="1">
      <c r="A13" s="291" t="s">
        <v>42</v>
      </c>
      <c r="B13" s="1277">
        <v>103.2</v>
      </c>
      <c r="C13" s="1246">
        <v>105.8</v>
      </c>
      <c r="D13" s="1247">
        <f t="shared" si="1"/>
        <v>102.51937984496125</v>
      </c>
      <c r="E13" s="1248">
        <v>53.4</v>
      </c>
      <c r="F13" s="1249">
        <v>53.5</v>
      </c>
      <c r="G13" s="1243">
        <f t="shared" si="0"/>
        <v>100.18726591760301</v>
      </c>
      <c r="H13" s="1248">
        <v>21.9</v>
      </c>
      <c r="I13" s="1249">
        <v>25.9</v>
      </c>
      <c r="J13" s="1247">
        <f t="shared" si="2"/>
        <v>118.2648401826484</v>
      </c>
      <c r="K13" s="1248">
        <v>25.6</v>
      </c>
      <c r="L13" s="1249">
        <v>24.1</v>
      </c>
      <c r="M13" s="1247">
        <f t="shared" si="3"/>
        <v>94.140625</v>
      </c>
      <c r="N13" s="1250">
        <v>1.9</v>
      </c>
      <c r="O13" s="1251">
        <v>2.1</v>
      </c>
    </row>
    <row r="14" spans="1:25" ht="60" customHeight="1">
      <c r="A14" s="291" t="s">
        <v>43</v>
      </c>
      <c r="B14" s="1277">
        <v>44.7</v>
      </c>
      <c r="C14" s="1246">
        <v>45.1</v>
      </c>
      <c r="D14" s="1247">
        <f t="shared" si="1"/>
        <v>100.89485458612974</v>
      </c>
      <c r="E14" s="1248">
        <v>22</v>
      </c>
      <c r="F14" s="1249">
        <v>21.9</v>
      </c>
      <c r="G14" s="1243">
        <f t="shared" si="0"/>
        <v>99.545454545454533</v>
      </c>
      <c r="H14" s="1248">
        <v>7.9</v>
      </c>
      <c r="I14" s="1249">
        <v>9.4</v>
      </c>
      <c r="J14" s="1247">
        <f t="shared" si="2"/>
        <v>118.98734177215189</v>
      </c>
      <c r="K14" s="1248">
        <v>13.6</v>
      </c>
      <c r="L14" s="1249">
        <v>12.9</v>
      </c>
      <c r="M14" s="1247">
        <f t="shared" si="3"/>
        <v>94.852941176470594</v>
      </c>
      <c r="N14" s="1250">
        <v>0.9</v>
      </c>
      <c r="O14" s="1251">
        <v>0.90400000000000003</v>
      </c>
    </row>
    <row r="15" spans="1:25" ht="60" customHeight="1">
      <c r="A15" s="291" t="s">
        <v>44</v>
      </c>
      <c r="B15" s="1277">
        <v>48.8</v>
      </c>
      <c r="C15" s="1246">
        <v>49.4</v>
      </c>
      <c r="D15" s="1247">
        <f t="shared" si="1"/>
        <v>101.22950819672131</v>
      </c>
      <c r="E15" s="1248">
        <v>24.9</v>
      </c>
      <c r="F15" s="1249">
        <v>25</v>
      </c>
      <c r="G15" s="1243">
        <f t="shared" si="0"/>
        <v>100.40160642570282</v>
      </c>
      <c r="H15" s="1248">
        <v>6.5</v>
      </c>
      <c r="I15" s="1249">
        <v>7.9</v>
      </c>
      <c r="J15" s="1247">
        <f t="shared" si="2"/>
        <v>121.53846153846155</v>
      </c>
      <c r="K15" s="1248">
        <v>16.3</v>
      </c>
      <c r="L15" s="1249">
        <v>15.3</v>
      </c>
      <c r="M15" s="1247">
        <f t="shared" si="3"/>
        <v>93.865030674846622</v>
      </c>
      <c r="N15" s="1250">
        <v>1</v>
      </c>
      <c r="O15" s="1251">
        <v>1</v>
      </c>
    </row>
    <row r="16" spans="1:25" ht="60" customHeight="1">
      <c r="A16" s="291" t="s">
        <v>45</v>
      </c>
      <c r="B16" s="1277">
        <v>47.5</v>
      </c>
      <c r="C16" s="1246">
        <v>48.3</v>
      </c>
      <c r="D16" s="1247">
        <f t="shared" si="1"/>
        <v>101.68421052631578</v>
      </c>
      <c r="E16" s="1248">
        <v>25.1</v>
      </c>
      <c r="F16" s="1249">
        <v>25.5</v>
      </c>
      <c r="G16" s="1243">
        <f t="shared" si="0"/>
        <v>101.59362549800797</v>
      </c>
      <c r="H16" s="1248">
        <v>6.1</v>
      </c>
      <c r="I16" s="1249">
        <v>7.2</v>
      </c>
      <c r="J16" s="1247">
        <f t="shared" si="2"/>
        <v>118.03278688524593</v>
      </c>
      <c r="K16" s="1248">
        <v>15.1</v>
      </c>
      <c r="L16" s="1249">
        <v>14.5</v>
      </c>
      <c r="M16" s="1247">
        <f t="shared" si="3"/>
        <v>96.026490066225165</v>
      </c>
      <c r="N16" s="1250">
        <v>1</v>
      </c>
      <c r="O16" s="1251">
        <v>1.1000000000000001</v>
      </c>
    </row>
    <row r="17" spans="1:15" ht="60" customHeight="1">
      <c r="A17" s="291" t="s">
        <v>46</v>
      </c>
      <c r="B17" s="1277">
        <v>46.5</v>
      </c>
      <c r="C17" s="1246">
        <v>46.7</v>
      </c>
      <c r="D17" s="1247">
        <f t="shared" si="1"/>
        <v>100.43010752688173</v>
      </c>
      <c r="E17" s="1248">
        <v>25.7</v>
      </c>
      <c r="F17" s="1249">
        <v>25.6</v>
      </c>
      <c r="G17" s="1243">
        <f t="shared" si="0"/>
        <v>99.610894941634257</v>
      </c>
      <c r="H17" s="1248">
        <v>5.2</v>
      </c>
      <c r="I17" s="1249">
        <v>6.2</v>
      </c>
      <c r="J17" s="1247">
        <f t="shared" si="2"/>
        <v>119.23076923076923</v>
      </c>
      <c r="K17" s="1248">
        <v>14.5</v>
      </c>
      <c r="L17" s="1249">
        <v>14</v>
      </c>
      <c r="M17" s="1247">
        <f t="shared" si="3"/>
        <v>96.551724137931032</v>
      </c>
      <c r="N17" s="1250">
        <v>0.8</v>
      </c>
      <c r="O17" s="1251">
        <v>0.9</v>
      </c>
    </row>
    <row r="18" spans="1:15" ht="60" customHeight="1">
      <c r="A18" s="291" t="s">
        <v>47</v>
      </c>
      <c r="B18" s="1277">
        <v>63.5</v>
      </c>
      <c r="C18" s="1246">
        <v>64.7</v>
      </c>
      <c r="D18" s="1247">
        <f t="shared" si="1"/>
        <v>101.88976377952757</v>
      </c>
      <c r="E18" s="1248">
        <v>33.700000000000003</v>
      </c>
      <c r="F18" s="1249">
        <v>34.1</v>
      </c>
      <c r="G18" s="1243">
        <f t="shared" si="0"/>
        <v>101.18694362017804</v>
      </c>
      <c r="H18" s="1248">
        <v>9.6999999999999993</v>
      </c>
      <c r="I18" s="1249">
        <v>11.5</v>
      </c>
      <c r="J18" s="1247">
        <f t="shared" si="2"/>
        <v>118.55670103092784</v>
      </c>
      <c r="K18" s="1248">
        <v>18.399999999999999</v>
      </c>
      <c r="L18" s="1249">
        <v>17.5</v>
      </c>
      <c r="M18" s="1247">
        <f t="shared" si="3"/>
        <v>95.108695652173921</v>
      </c>
      <c r="N18" s="1250">
        <v>1.4</v>
      </c>
      <c r="O18" s="1251">
        <v>1.5</v>
      </c>
    </row>
    <row r="19" spans="1:15" ht="60" customHeight="1">
      <c r="A19" s="291" t="s">
        <v>48</v>
      </c>
      <c r="B19" s="1277">
        <v>107</v>
      </c>
      <c r="C19" s="1246">
        <v>109</v>
      </c>
      <c r="D19" s="1247">
        <f t="shared" si="1"/>
        <v>101.86915887850468</v>
      </c>
      <c r="E19" s="1248">
        <v>53.1</v>
      </c>
      <c r="F19" s="1249">
        <v>53.5</v>
      </c>
      <c r="G19" s="1243">
        <f t="shared" si="0"/>
        <v>100.75329566854991</v>
      </c>
      <c r="H19" s="1248">
        <v>16.8</v>
      </c>
      <c r="I19" s="1249">
        <v>19.600000000000001</v>
      </c>
      <c r="J19" s="1247">
        <f t="shared" si="2"/>
        <v>116.66666666666667</v>
      </c>
      <c r="K19" s="1248">
        <v>34.9</v>
      </c>
      <c r="L19" s="1249">
        <v>33.799999999999997</v>
      </c>
      <c r="M19" s="1247">
        <f t="shared" si="3"/>
        <v>96.848137535816619</v>
      </c>
      <c r="N19" s="1250">
        <v>1.8</v>
      </c>
      <c r="O19" s="1251">
        <v>2</v>
      </c>
    </row>
    <row r="20" spans="1:15" ht="60" customHeight="1">
      <c r="A20" s="291" t="s">
        <v>49</v>
      </c>
      <c r="B20" s="1277">
        <v>52.1</v>
      </c>
      <c r="C20" s="1246">
        <v>52.6</v>
      </c>
      <c r="D20" s="1247">
        <f t="shared" si="1"/>
        <v>100.95969289827255</v>
      </c>
      <c r="E20" s="1248">
        <v>27.6</v>
      </c>
      <c r="F20" s="1249">
        <v>27.7</v>
      </c>
      <c r="G20" s="1243">
        <f t="shared" si="0"/>
        <v>100.36231884057972</v>
      </c>
      <c r="H20" s="1248">
        <v>7</v>
      </c>
      <c r="I20" s="1240">
        <v>8.1</v>
      </c>
      <c r="J20" s="1247">
        <f t="shared" si="2"/>
        <v>115.71428571428571</v>
      </c>
      <c r="K20" s="1248">
        <v>16.2</v>
      </c>
      <c r="L20" s="1249">
        <v>15.3</v>
      </c>
      <c r="M20" s="1247">
        <f t="shared" si="3"/>
        <v>94.444444444444457</v>
      </c>
      <c r="N20" s="1250">
        <v>1.1000000000000001</v>
      </c>
      <c r="O20" s="1251">
        <v>1.1000000000000001</v>
      </c>
    </row>
    <row r="21" spans="1:15" ht="79.5" customHeight="1" thickBot="1">
      <c r="A21" s="292" t="s">
        <v>50</v>
      </c>
      <c r="B21" s="1278">
        <v>147.19999999999999</v>
      </c>
      <c r="C21" s="1252">
        <v>151.30000000000001</v>
      </c>
      <c r="D21" s="1253">
        <f>C21/B21*100</f>
        <v>102.78532608695654</v>
      </c>
      <c r="E21" s="1254">
        <v>72.3</v>
      </c>
      <c r="F21" s="1255">
        <v>72.400000000000006</v>
      </c>
      <c r="G21" s="1256">
        <f t="shared" si="0"/>
        <v>100.13831258644539</v>
      </c>
      <c r="H21" s="1254">
        <v>34.799999999999997</v>
      </c>
      <c r="I21" s="1255">
        <v>41.1</v>
      </c>
      <c r="J21" s="1253">
        <f>I21/H21*100</f>
        <v>118.10344827586208</v>
      </c>
      <c r="K21" s="1254">
        <v>36.1</v>
      </c>
      <c r="L21" s="1255">
        <v>34</v>
      </c>
      <c r="M21" s="1253">
        <f>L21/K21*100</f>
        <v>94.18282548476455</v>
      </c>
      <c r="N21" s="1257">
        <v>3.4</v>
      </c>
      <c r="O21" s="1258">
        <v>3.7</v>
      </c>
    </row>
    <row r="22" spans="1:15" ht="55.5" customHeight="1" thickBot="1">
      <c r="A22" s="71" t="s">
        <v>34</v>
      </c>
      <c r="B22" s="1259">
        <v>974.3</v>
      </c>
      <c r="C22" s="1260">
        <v>990.5</v>
      </c>
      <c r="D22" s="1261">
        <f>C22/B22*100</f>
        <v>101.66273221800269</v>
      </c>
      <c r="E22" s="1262">
        <v>475.3</v>
      </c>
      <c r="F22" s="1262">
        <v>477.6</v>
      </c>
      <c r="G22" s="1263">
        <f t="shared" si="0"/>
        <v>100.48390490216705</v>
      </c>
      <c r="H22" s="1264">
        <v>161.5</v>
      </c>
      <c r="I22" s="1265">
        <v>189.8</v>
      </c>
      <c r="J22" s="1266">
        <f>I22/H22*100</f>
        <v>117.5232198142415</v>
      </c>
      <c r="K22" s="1264">
        <v>313.5</v>
      </c>
      <c r="L22" s="1262">
        <v>300.10000000000002</v>
      </c>
      <c r="M22" s="1261">
        <f>L22/K22*100</f>
        <v>95.725677830940995</v>
      </c>
      <c r="N22" s="1264">
        <v>20</v>
      </c>
      <c r="O22" s="1267">
        <v>21.5</v>
      </c>
    </row>
    <row r="23" spans="1:15" ht="30.75" thickTop="1">
      <c r="B23" s="72"/>
      <c r="C23" s="72"/>
      <c r="D23" s="72"/>
      <c r="E23" s="379"/>
      <c r="F23" s="72"/>
      <c r="G23" s="72"/>
      <c r="H23" s="379"/>
      <c r="I23" s="72"/>
      <c r="J23" s="72"/>
      <c r="K23" s="379"/>
      <c r="L23" s="72"/>
      <c r="M23" s="72"/>
      <c r="N23" s="379"/>
      <c r="O23" s="72"/>
    </row>
    <row r="24" spans="1:15" ht="27">
      <c r="A24" s="365" t="s">
        <v>362</v>
      </c>
      <c r="B24" s="73"/>
      <c r="C24" s="73"/>
      <c r="D24" s="73"/>
      <c r="E24" s="504"/>
    </row>
    <row r="25" spans="1:15" ht="25.5">
      <c r="A25" s="73"/>
      <c r="B25" s="73"/>
      <c r="C25" s="73"/>
      <c r="D25" s="73"/>
      <c r="E25" s="73"/>
    </row>
    <row r="26" spans="1:15" ht="25.5">
      <c r="A26" s="74"/>
      <c r="B26" s="73"/>
      <c r="C26" s="73"/>
      <c r="D26" s="73"/>
      <c r="E26" s="73"/>
    </row>
    <row r="27" spans="1:15" ht="25.5">
      <c r="A27" s="76"/>
      <c r="B27" s="73"/>
      <c r="C27" s="73"/>
      <c r="D27" s="73"/>
      <c r="E27" s="73"/>
    </row>
    <row r="32" spans="1:15">
      <c r="G32" s="75"/>
    </row>
  </sheetData>
  <mergeCells count="18">
    <mergeCell ref="A2:O2"/>
    <mergeCell ref="A3:O3"/>
    <mergeCell ref="A4:A7"/>
    <mergeCell ref="B4:D5"/>
    <mergeCell ref="E4:O4"/>
    <mergeCell ref="E5:G5"/>
    <mergeCell ref="H5:J5"/>
    <mergeCell ref="K5:M5"/>
    <mergeCell ref="N5:O5"/>
    <mergeCell ref="B6:C6"/>
    <mergeCell ref="D6:D7"/>
    <mergeCell ref="E6:F6"/>
    <mergeCell ref="K6:L6"/>
    <mergeCell ref="M6:M7"/>
    <mergeCell ref="N6:O6"/>
    <mergeCell ref="G6:G7"/>
    <mergeCell ref="H6:I6"/>
    <mergeCell ref="J6:J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zoomScale="50" zoomScaleNormal="50" workbookViewId="0">
      <selection activeCell="J8" sqref="J8"/>
    </sheetView>
  </sheetViews>
  <sheetFormatPr defaultRowHeight="20.25"/>
  <cols>
    <col min="1" max="1" width="40.7109375" style="70" customWidth="1"/>
    <col min="2" max="2" width="27" style="70" customWidth="1"/>
    <col min="3" max="4" width="27.140625" style="70" customWidth="1"/>
    <col min="5" max="246" width="9.140625" style="70"/>
    <col min="247" max="247" width="45.85546875" style="70" customWidth="1"/>
    <col min="248" max="248" width="17.28515625" style="70" customWidth="1"/>
    <col min="249" max="249" width="18.28515625" style="70" customWidth="1"/>
    <col min="250" max="250" width="26.28515625" style="70" customWidth="1"/>
    <col min="251" max="251" width="17.28515625" style="70" customWidth="1"/>
    <col min="252" max="252" width="18.5703125" style="70" customWidth="1"/>
    <col min="253" max="253" width="26.28515625" style="70" customWidth="1"/>
    <col min="254" max="254" width="17.28515625" style="70" customWidth="1"/>
    <col min="255" max="255" width="18.5703125" style="70" customWidth="1"/>
    <col min="256" max="256" width="26.28515625" style="70" customWidth="1"/>
    <col min="257" max="257" width="17.28515625" style="70" customWidth="1"/>
    <col min="258" max="258" width="18.28515625" style="70" customWidth="1"/>
    <col min="259" max="259" width="26.28515625" style="70" customWidth="1"/>
    <col min="260" max="502" width="9.140625" style="70"/>
    <col min="503" max="503" width="45.85546875" style="70" customWidth="1"/>
    <col min="504" max="504" width="17.28515625" style="70" customWidth="1"/>
    <col min="505" max="505" width="18.28515625" style="70" customWidth="1"/>
    <col min="506" max="506" width="26.28515625" style="70" customWidth="1"/>
    <col min="507" max="507" width="17.28515625" style="70" customWidth="1"/>
    <col min="508" max="508" width="18.5703125" style="70" customWidth="1"/>
    <col min="509" max="509" width="26.28515625" style="70" customWidth="1"/>
    <col min="510" max="510" width="17.28515625" style="70" customWidth="1"/>
    <col min="511" max="511" width="18.5703125" style="70" customWidth="1"/>
    <col min="512" max="512" width="26.28515625" style="70" customWidth="1"/>
    <col min="513" max="513" width="17.28515625" style="70" customWidth="1"/>
    <col min="514" max="514" width="18.28515625" style="70" customWidth="1"/>
    <col min="515" max="515" width="26.28515625" style="70" customWidth="1"/>
    <col min="516" max="758" width="9.140625" style="70"/>
    <col min="759" max="759" width="45.85546875" style="70" customWidth="1"/>
    <col min="760" max="760" width="17.28515625" style="70" customWidth="1"/>
    <col min="761" max="761" width="18.28515625" style="70" customWidth="1"/>
    <col min="762" max="762" width="26.28515625" style="70" customWidth="1"/>
    <col min="763" max="763" width="17.28515625" style="70" customWidth="1"/>
    <col min="764" max="764" width="18.5703125" style="70" customWidth="1"/>
    <col min="765" max="765" width="26.28515625" style="70" customWidth="1"/>
    <col min="766" max="766" width="17.28515625" style="70" customWidth="1"/>
    <col min="767" max="767" width="18.5703125" style="70" customWidth="1"/>
    <col min="768" max="768" width="26.28515625" style="70" customWidth="1"/>
    <col min="769" max="769" width="17.28515625" style="70" customWidth="1"/>
    <col min="770" max="770" width="18.28515625" style="70" customWidth="1"/>
    <col min="771" max="771" width="26.28515625" style="70" customWidth="1"/>
    <col min="772" max="1014" width="9.140625" style="70"/>
    <col min="1015" max="1015" width="45.85546875" style="70" customWidth="1"/>
    <col min="1016" max="1016" width="17.28515625" style="70" customWidth="1"/>
    <col min="1017" max="1017" width="18.28515625" style="70" customWidth="1"/>
    <col min="1018" max="1018" width="26.28515625" style="70" customWidth="1"/>
    <col min="1019" max="1019" width="17.28515625" style="70" customWidth="1"/>
    <col min="1020" max="1020" width="18.5703125" style="70" customWidth="1"/>
    <col min="1021" max="1021" width="26.28515625" style="70" customWidth="1"/>
    <col min="1022" max="1022" width="17.28515625" style="70" customWidth="1"/>
    <col min="1023" max="1023" width="18.5703125" style="70" customWidth="1"/>
    <col min="1024" max="1024" width="26.28515625" style="70" customWidth="1"/>
    <col min="1025" max="1025" width="17.28515625" style="70" customWidth="1"/>
    <col min="1026" max="1026" width="18.28515625" style="70" customWidth="1"/>
    <col min="1027" max="1027" width="26.28515625" style="70" customWidth="1"/>
    <col min="1028" max="1270" width="9.140625" style="70"/>
    <col min="1271" max="1271" width="45.85546875" style="70" customWidth="1"/>
    <col min="1272" max="1272" width="17.28515625" style="70" customWidth="1"/>
    <col min="1273" max="1273" width="18.28515625" style="70" customWidth="1"/>
    <col min="1274" max="1274" width="26.28515625" style="70" customWidth="1"/>
    <col min="1275" max="1275" width="17.28515625" style="70" customWidth="1"/>
    <col min="1276" max="1276" width="18.5703125" style="70" customWidth="1"/>
    <col min="1277" max="1277" width="26.28515625" style="70" customWidth="1"/>
    <col min="1278" max="1278" width="17.28515625" style="70" customWidth="1"/>
    <col min="1279" max="1279" width="18.5703125" style="70" customWidth="1"/>
    <col min="1280" max="1280" width="26.28515625" style="70" customWidth="1"/>
    <col min="1281" max="1281" width="17.28515625" style="70" customWidth="1"/>
    <col min="1282" max="1282" width="18.28515625" style="70" customWidth="1"/>
    <col min="1283" max="1283" width="26.28515625" style="70" customWidth="1"/>
    <col min="1284" max="1526" width="9.140625" style="70"/>
    <col min="1527" max="1527" width="45.85546875" style="70" customWidth="1"/>
    <col min="1528" max="1528" width="17.28515625" style="70" customWidth="1"/>
    <col min="1529" max="1529" width="18.28515625" style="70" customWidth="1"/>
    <col min="1530" max="1530" width="26.28515625" style="70" customWidth="1"/>
    <col min="1531" max="1531" width="17.28515625" style="70" customWidth="1"/>
    <col min="1532" max="1532" width="18.5703125" style="70" customWidth="1"/>
    <col min="1533" max="1533" width="26.28515625" style="70" customWidth="1"/>
    <col min="1534" max="1534" width="17.28515625" style="70" customWidth="1"/>
    <col min="1535" max="1535" width="18.5703125" style="70" customWidth="1"/>
    <col min="1536" max="1536" width="26.28515625" style="70" customWidth="1"/>
    <col min="1537" max="1537" width="17.28515625" style="70" customWidth="1"/>
    <col min="1538" max="1538" width="18.28515625" style="70" customWidth="1"/>
    <col min="1539" max="1539" width="26.28515625" style="70" customWidth="1"/>
    <col min="1540" max="1782" width="9.140625" style="70"/>
    <col min="1783" max="1783" width="45.85546875" style="70" customWidth="1"/>
    <col min="1784" max="1784" width="17.28515625" style="70" customWidth="1"/>
    <col min="1785" max="1785" width="18.28515625" style="70" customWidth="1"/>
    <col min="1786" max="1786" width="26.28515625" style="70" customWidth="1"/>
    <col min="1787" max="1787" width="17.28515625" style="70" customWidth="1"/>
    <col min="1788" max="1788" width="18.5703125" style="70" customWidth="1"/>
    <col min="1789" max="1789" width="26.28515625" style="70" customWidth="1"/>
    <col min="1790" max="1790" width="17.28515625" style="70" customWidth="1"/>
    <col min="1791" max="1791" width="18.5703125" style="70" customWidth="1"/>
    <col min="1792" max="1792" width="26.28515625" style="70" customWidth="1"/>
    <col min="1793" max="1793" width="17.28515625" style="70" customWidth="1"/>
    <col min="1794" max="1794" width="18.28515625" style="70" customWidth="1"/>
    <col min="1795" max="1795" width="26.28515625" style="70" customWidth="1"/>
    <col min="1796" max="2038" width="9.140625" style="70"/>
    <col min="2039" max="2039" width="45.85546875" style="70" customWidth="1"/>
    <col min="2040" max="2040" width="17.28515625" style="70" customWidth="1"/>
    <col min="2041" max="2041" width="18.28515625" style="70" customWidth="1"/>
    <col min="2042" max="2042" width="26.28515625" style="70" customWidth="1"/>
    <col min="2043" max="2043" width="17.28515625" style="70" customWidth="1"/>
    <col min="2044" max="2044" width="18.5703125" style="70" customWidth="1"/>
    <col min="2045" max="2045" width="26.28515625" style="70" customWidth="1"/>
    <col min="2046" max="2046" width="17.28515625" style="70" customWidth="1"/>
    <col min="2047" max="2047" width="18.5703125" style="70" customWidth="1"/>
    <col min="2048" max="2048" width="26.28515625" style="70" customWidth="1"/>
    <col min="2049" max="2049" width="17.28515625" style="70" customWidth="1"/>
    <col min="2050" max="2050" width="18.28515625" style="70" customWidth="1"/>
    <col min="2051" max="2051" width="26.28515625" style="70" customWidth="1"/>
    <col min="2052" max="2294" width="9.140625" style="70"/>
    <col min="2295" max="2295" width="45.85546875" style="70" customWidth="1"/>
    <col min="2296" max="2296" width="17.28515625" style="70" customWidth="1"/>
    <col min="2297" max="2297" width="18.28515625" style="70" customWidth="1"/>
    <col min="2298" max="2298" width="26.28515625" style="70" customWidth="1"/>
    <col min="2299" max="2299" width="17.28515625" style="70" customWidth="1"/>
    <col min="2300" max="2300" width="18.5703125" style="70" customWidth="1"/>
    <col min="2301" max="2301" width="26.28515625" style="70" customWidth="1"/>
    <col min="2302" max="2302" width="17.28515625" style="70" customWidth="1"/>
    <col min="2303" max="2303" width="18.5703125" style="70" customWidth="1"/>
    <col min="2304" max="2304" width="26.28515625" style="70" customWidth="1"/>
    <col min="2305" max="2305" width="17.28515625" style="70" customWidth="1"/>
    <col min="2306" max="2306" width="18.28515625" style="70" customWidth="1"/>
    <col min="2307" max="2307" width="26.28515625" style="70" customWidth="1"/>
    <col min="2308" max="2550" width="9.140625" style="70"/>
    <col min="2551" max="2551" width="45.85546875" style="70" customWidth="1"/>
    <col min="2552" max="2552" width="17.28515625" style="70" customWidth="1"/>
    <col min="2553" max="2553" width="18.28515625" style="70" customWidth="1"/>
    <col min="2554" max="2554" width="26.28515625" style="70" customWidth="1"/>
    <col min="2555" max="2555" width="17.28515625" style="70" customWidth="1"/>
    <col min="2556" max="2556" width="18.5703125" style="70" customWidth="1"/>
    <col min="2557" max="2557" width="26.28515625" style="70" customWidth="1"/>
    <col min="2558" max="2558" width="17.28515625" style="70" customWidth="1"/>
    <col min="2559" max="2559" width="18.5703125" style="70" customWidth="1"/>
    <col min="2560" max="2560" width="26.28515625" style="70" customWidth="1"/>
    <col min="2561" max="2561" width="17.28515625" style="70" customWidth="1"/>
    <col min="2562" max="2562" width="18.28515625" style="70" customWidth="1"/>
    <col min="2563" max="2563" width="26.28515625" style="70" customWidth="1"/>
    <col min="2564" max="2806" width="9.140625" style="70"/>
    <col min="2807" max="2807" width="45.85546875" style="70" customWidth="1"/>
    <col min="2808" max="2808" width="17.28515625" style="70" customWidth="1"/>
    <col min="2809" max="2809" width="18.28515625" style="70" customWidth="1"/>
    <col min="2810" max="2810" width="26.28515625" style="70" customWidth="1"/>
    <col min="2811" max="2811" width="17.28515625" style="70" customWidth="1"/>
    <col min="2812" max="2812" width="18.5703125" style="70" customWidth="1"/>
    <col min="2813" max="2813" width="26.28515625" style="70" customWidth="1"/>
    <col min="2814" max="2814" width="17.28515625" style="70" customWidth="1"/>
    <col min="2815" max="2815" width="18.5703125" style="70" customWidth="1"/>
    <col min="2816" max="2816" width="26.28515625" style="70" customWidth="1"/>
    <col min="2817" max="2817" width="17.28515625" style="70" customWidth="1"/>
    <col min="2818" max="2818" width="18.28515625" style="70" customWidth="1"/>
    <col min="2819" max="2819" width="26.28515625" style="70" customWidth="1"/>
    <col min="2820" max="3062" width="9.140625" style="70"/>
    <col min="3063" max="3063" width="45.85546875" style="70" customWidth="1"/>
    <col min="3064" max="3064" width="17.28515625" style="70" customWidth="1"/>
    <col min="3065" max="3065" width="18.28515625" style="70" customWidth="1"/>
    <col min="3066" max="3066" width="26.28515625" style="70" customWidth="1"/>
    <col min="3067" max="3067" width="17.28515625" style="70" customWidth="1"/>
    <col min="3068" max="3068" width="18.5703125" style="70" customWidth="1"/>
    <col min="3069" max="3069" width="26.28515625" style="70" customWidth="1"/>
    <col min="3070" max="3070" width="17.28515625" style="70" customWidth="1"/>
    <col min="3071" max="3071" width="18.5703125" style="70" customWidth="1"/>
    <col min="3072" max="3072" width="26.28515625" style="70" customWidth="1"/>
    <col min="3073" max="3073" width="17.28515625" style="70" customWidth="1"/>
    <col min="3074" max="3074" width="18.28515625" style="70" customWidth="1"/>
    <col min="3075" max="3075" width="26.28515625" style="70" customWidth="1"/>
    <col min="3076" max="3318" width="9.140625" style="70"/>
    <col min="3319" max="3319" width="45.85546875" style="70" customWidth="1"/>
    <col min="3320" max="3320" width="17.28515625" style="70" customWidth="1"/>
    <col min="3321" max="3321" width="18.28515625" style="70" customWidth="1"/>
    <col min="3322" max="3322" width="26.28515625" style="70" customWidth="1"/>
    <col min="3323" max="3323" width="17.28515625" style="70" customWidth="1"/>
    <col min="3324" max="3324" width="18.5703125" style="70" customWidth="1"/>
    <col min="3325" max="3325" width="26.28515625" style="70" customWidth="1"/>
    <col min="3326" max="3326" width="17.28515625" style="70" customWidth="1"/>
    <col min="3327" max="3327" width="18.5703125" style="70" customWidth="1"/>
    <col min="3328" max="3328" width="26.28515625" style="70" customWidth="1"/>
    <col min="3329" max="3329" width="17.28515625" style="70" customWidth="1"/>
    <col min="3330" max="3330" width="18.28515625" style="70" customWidth="1"/>
    <col min="3331" max="3331" width="26.28515625" style="70" customWidth="1"/>
    <col min="3332" max="3574" width="9.140625" style="70"/>
    <col min="3575" max="3575" width="45.85546875" style="70" customWidth="1"/>
    <col min="3576" max="3576" width="17.28515625" style="70" customWidth="1"/>
    <col min="3577" max="3577" width="18.28515625" style="70" customWidth="1"/>
    <col min="3578" max="3578" width="26.28515625" style="70" customWidth="1"/>
    <col min="3579" max="3579" width="17.28515625" style="70" customWidth="1"/>
    <col min="3580" max="3580" width="18.5703125" style="70" customWidth="1"/>
    <col min="3581" max="3581" width="26.28515625" style="70" customWidth="1"/>
    <col min="3582" max="3582" width="17.28515625" style="70" customWidth="1"/>
    <col min="3583" max="3583" width="18.5703125" style="70" customWidth="1"/>
    <col min="3584" max="3584" width="26.28515625" style="70" customWidth="1"/>
    <col min="3585" max="3585" width="17.28515625" style="70" customWidth="1"/>
    <col min="3586" max="3586" width="18.28515625" style="70" customWidth="1"/>
    <col min="3587" max="3587" width="26.28515625" style="70" customWidth="1"/>
    <col min="3588" max="3830" width="9.140625" style="70"/>
    <col min="3831" max="3831" width="45.85546875" style="70" customWidth="1"/>
    <col min="3832" max="3832" width="17.28515625" style="70" customWidth="1"/>
    <col min="3833" max="3833" width="18.28515625" style="70" customWidth="1"/>
    <col min="3834" max="3834" width="26.28515625" style="70" customWidth="1"/>
    <col min="3835" max="3835" width="17.28515625" style="70" customWidth="1"/>
    <col min="3836" max="3836" width="18.5703125" style="70" customWidth="1"/>
    <col min="3837" max="3837" width="26.28515625" style="70" customWidth="1"/>
    <col min="3838" max="3838" width="17.28515625" style="70" customWidth="1"/>
    <col min="3839" max="3839" width="18.5703125" style="70" customWidth="1"/>
    <col min="3840" max="3840" width="26.28515625" style="70" customWidth="1"/>
    <col min="3841" max="3841" width="17.28515625" style="70" customWidth="1"/>
    <col min="3842" max="3842" width="18.28515625" style="70" customWidth="1"/>
    <col min="3843" max="3843" width="26.28515625" style="70" customWidth="1"/>
    <col min="3844" max="4086" width="9.140625" style="70"/>
    <col min="4087" max="4087" width="45.85546875" style="70" customWidth="1"/>
    <col min="4088" max="4088" width="17.28515625" style="70" customWidth="1"/>
    <col min="4089" max="4089" width="18.28515625" style="70" customWidth="1"/>
    <col min="4090" max="4090" width="26.28515625" style="70" customWidth="1"/>
    <col min="4091" max="4091" width="17.28515625" style="70" customWidth="1"/>
    <col min="4092" max="4092" width="18.5703125" style="70" customWidth="1"/>
    <col min="4093" max="4093" width="26.28515625" style="70" customWidth="1"/>
    <col min="4094" max="4094" width="17.28515625" style="70" customWidth="1"/>
    <col min="4095" max="4095" width="18.5703125" style="70" customWidth="1"/>
    <col min="4096" max="4096" width="26.28515625" style="70" customWidth="1"/>
    <col min="4097" max="4097" width="17.28515625" style="70" customWidth="1"/>
    <col min="4098" max="4098" width="18.28515625" style="70" customWidth="1"/>
    <col min="4099" max="4099" width="26.28515625" style="70" customWidth="1"/>
    <col min="4100" max="4342" width="9.140625" style="70"/>
    <col min="4343" max="4343" width="45.85546875" style="70" customWidth="1"/>
    <col min="4344" max="4344" width="17.28515625" style="70" customWidth="1"/>
    <col min="4345" max="4345" width="18.28515625" style="70" customWidth="1"/>
    <col min="4346" max="4346" width="26.28515625" style="70" customWidth="1"/>
    <col min="4347" max="4347" width="17.28515625" style="70" customWidth="1"/>
    <col min="4348" max="4348" width="18.5703125" style="70" customWidth="1"/>
    <col min="4349" max="4349" width="26.28515625" style="70" customWidth="1"/>
    <col min="4350" max="4350" width="17.28515625" style="70" customWidth="1"/>
    <col min="4351" max="4351" width="18.5703125" style="70" customWidth="1"/>
    <col min="4352" max="4352" width="26.28515625" style="70" customWidth="1"/>
    <col min="4353" max="4353" width="17.28515625" style="70" customWidth="1"/>
    <col min="4354" max="4354" width="18.28515625" style="70" customWidth="1"/>
    <col min="4355" max="4355" width="26.28515625" style="70" customWidth="1"/>
    <col min="4356" max="4598" width="9.140625" style="70"/>
    <col min="4599" max="4599" width="45.85546875" style="70" customWidth="1"/>
    <col min="4600" max="4600" width="17.28515625" style="70" customWidth="1"/>
    <col min="4601" max="4601" width="18.28515625" style="70" customWidth="1"/>
    <col min="4602" max="4602" width="26.28515625" style="70" customWidth="1"/>
    <col min="4603" max="4603" width="17.28515625" style="70" customWidth="1"/>
    <col min="4604" max="4604" width="18.5703125" style="70" customWidth="1"/>
    <col min="4605" max="4605" width="26.28515625" style="70" customWidth="1"/>
    <col min="4606" max="4606" width="17.28515625" style="70" customWidth="1"/>
    <col min="4607" max="4607" width="18.5703125" style="70" customWidth="1"/>
    <col min="4608" max="4608" width="26.28515625" style="70" customWidth="1"/>
    <col min="4609" max="4609" width="17.28515625" style="70" customWidth="1"/>
    <col min="4610" max="4610" width="18.28515625" style="70" customWidth="1"/>
    <col min="4611" max="4611" width="26.28515625" style="70" customWidth="1"/>
    <col min="4612" max="4854" width="9.140625" style="70"/>
    <col min="4855" max="4855" width="45.85546875" style="70" customWidth="1"/>
    <col min="4856" max="4856" width="17.28515625" style="70" customWidth="1"/>
    <col min="4857" max="4857" width="18.28515625" style="70" customWidth="1"/>
    <col min="4858" max="4858" width="26.28515625" style="70" customWidth="1"/>
    <col min="4859" max="4859" width="17.28515625" style="70" customWidth="1"/>
    <col min="4860" max="4860" width="18.5703125" style="70" customWidth="1"/>
    <col min="4861" max="4861" width="26.28515625" style="70" customWidth="1"/>
    <col min="4862" max="4862" width="17.28515625" style="70" customWidth="1"/>
    <col min="4863" max="4863" width="18.5703125" style="70" customWidth="1"/>
    <col min="4864" max="4864" width="26.28515625" style="70" customWidth="1"/>
    <col min="4865" max="4865" width="17.28515625" style="70" customWidth="1"/>
    <col min="4866" max="4866" width="18.28515625" style="70" customWidth="1"/>
    <col min="4867" max="4867" width="26.28515625" style="70" customWidth="1"/>
    <col min="4868" max="5110" width="9.140625" style="70"/>
    <col min="5111" max="5111" width="45.85546875" style="70" customWidth="1"/>
    <col min="5112" max="5112" width="17.28515625" style="70" customWidth="1"/>
    <col min="5113" max="5113" width="18.28515625" style="70" customWidth="1"/>
    <col min="5114" max="5114" width="26.28515625" style="70" customWidth="1"/>
    <col min="5115" max="5115" width="17.28515625" style="70" customWidth="1"/>
    <col min="5116" max="5116" width="18.5703125" style="70" customWidth="1"/>
    <col min="5117" max="5117" width="26.28515625" style="70" customWidth="1"/>
    <col min="5118" max="5118" width="17.28515625" style="70" customWidth="1"/>
    <col min="5119" max="5119" width="18.5703125" style="70" customWidth="1"/>
    <col min="5120" max="5120" width="26.28515625" style="70" customWidth="1"/>
    <col min="5121" max="5121" width="17.28515625" style="70" customWidth="1"/>
    <col min="5122" max="5122" width="18.28515625" style="70" customWidth="1"/>
    <col min="5123" max="5123" width="26.28515625" style="70" customWidth="1"/>
    <col min="5124" max="5366" width="9.140625" style="70"/>
    <col min="5367" max="5367" width="45.85546875" style="70" customWidth="1"/>
    <col min="5368" max="5368" width="17.28515625" style="70" customWidth="1"/>
    <col min="5369" max="5369" width="18.28515625" style="70" customWidth="1"/>
    <col min="5370" max="5370" width="26.28515625" style="70" customWidth="1"/>
    <col min="5371" max="5371" width="17.28515625" style="70" customWidth="1"/>
    <col min="5372" max="5372" width="18.5703125" style="70" customWidth="1"/>
    <col min="5373" max="5373" width="26.28515625" style="70" customWidth="1"/>
    <col min="5374" max="5374" width="17.28515625" style="70" customWidth="1"/>
    <col min="5375" max="5375" width="18.5703125" style="70" customWidth="1"/>
    <col min="5376" max="5376" width="26.28515625" style="70" customWidth="1"/>
    <col min="5377" max="5377" width="17.28515625" style="70" customWidth="1"/>
    <col min="5378" max="5378" width="18.28515625" style="70" customWidth="1"/>
    <col min="5379" max="5379" width="26.28515625" style="70" customWidth="1"/>
    <col min="5380" max="5622" width="9.140625" style="70"/>
    <col min="5623" max="5623" width="45.85546875" style="70" customWidth="1"/>
    <col min="5624" max="5624" width="17.28515625" style="70" customWidth="1"/>
    <col min="5625" max="5625" width="18.28515625" style="70" customWidth="1"/>
    <col min="5626" max="5626" width="26.28515625" style="70" customWidth="1"/>
    <col min="5627" max="5627" width="17.28515625" style="70" customWidth="1"/>
    <col min="5628" max="5628" width="18.5703125" style="70" customWidth="1"/>
    <col min="5629" max="5629" width="26.28515625" style="70" customWidth="1"/>
    <col min="5630" max="5630" width="17.28515625" style="70" customWidth="1"/>
    <col min="5631" max="5631" width="18.5703125" style="70" customWidth="1"/>
    <col min="5632" max="5632" width="26.28515625" style="70" customWidth="1"/>
    <col min="5633" max="5633" width="17.28515625" style="70" customWidth="1"/>
    <col min="5634" max="5634" width="18.28515625" style="70" customWidth="1"/>
    <col min="5635" max="5635" width="26.28515625" style="70" customWidth="1"/>
    <col min="5636" max="5878" width="9.140625" style="70"/>
    <col min="5879" max="5879" width="45.85546875" style="70" customWidth="1"/>
    <col min="5880" max="5880" width="17.28515625" style="70" customWidth="1"/>
    <col min="5881" max="5881" width="18.28515625" style="70" customWidth="1"/>
    <col min="5882" max="5882" width="26.28515625" style="70" customWidth="1"/>
    <col min="5883" max="5883" width="17.28515625" style="70" customWidth="1"/>
    <col min="5884" max="5884" width="18.5703125" style="70" customWidth="1"/>
    <col min="5885" max="5885" width="26.28515625" style="70" customWidth="1"/>
    <col min="5886" max="5886" width="17.28515625" style="70" customWidth="1"/>
    <col min="5887" max="5887" width="18.5703125" style="70" customWidth="1"/>
    <col min="5888" max="5888" width="26.28515625" style="70" customWidth="1"/>
    <col min="5889" max="5889" width="17.28515625" style="70" customWidth="1"/>
    <col min="5890" max="5890" width="18.28515625" style="70" customWidth="1"/>
    <col min="5891" max="5891" width="26.28515625" style="70" customWidth="1"/>
    <col min="5892" max="6134" width="9.140625" style="70"/>
    <col min="6135" max="6135" width="45.85546875" style="70" customWidth="1"/>
    <col min="6136" max="6136" width="17.28515625" style="70" customWidth="1"/>
    <col min="6137" max="6137" width="18.28515625" style="70" customWidth="1"/>
    <col min="6138" max="6138" width="26.28515625" style="70" customWidth="1"/>
    <col min="6139" max="6139" width="17.28515625" style="70" customWidth="1"/>
    <col min="6140" max="6140" width="18.5703125" style="70" customWidth="1"/>
    <col min="6141" max="6141" width="26.28515625" style="70" customWidth="1"/>
    <col min="6142" max="6142" width="17.28515625" style="70" customWidth="1"/>
    <col min="6143" max="6143" width="18.5703125" style="70" customWidth="1"/>
    <col min="6144" max="6144" width="26.28515625" style="70" customWidth="1"/>
    <col min="6145" max="6145" width="17.28515625" style="70" customWidth="1"/>
    <col min="6146" max="6146" width="18.28515625" style="70" customWidth="1"/>
    <col min="6147" max="6147" width="26.28515625" style="70" customWidth="1"/>
    <col min="6148" max="6390" width="9.140625" style="70"/>
    <col min="6391" max="6391" width="45.85546875" style="70" customWidth="1"/>
    <col min="6392" max="6392" width="17.28515625" style="70" customWidth="1"/>
    <col min="6393" max="6393" width="18.28515625" style="70" customWidth="1"/>
    <col min="6394" max="6394" width="26.28515625" style="70" customWidth="1"/>
    <col min="6395" max="6395" width="17.28515625" style="70" customWidth="1"/>
    <col min="6396" max="6396" width="18.5703125" style="70" customWidth="1"/>
    <col min="6397" max="6397" width="26.28515625" style="70" customWidth="1"/>
    <col min="6398" max="6398" width="17.28515625" style="70" customWidth="1"/>
    <col min="6399" max="6399" width="18.5703125" style="70" customWidth="1"/>
    <col min="6400" max="6400" width="26.28515625" style="70" customWidth="1"/>
    <col min="6401" max="6401" width="17.28515625" style="70" customWidth="1"/>
    <col min="6402" max="6402" width="18.28515625" style="70" customWidth="1"/>
    <col min="6403" max="6403" width="26.28515625" style="70" customWidth="1"/>
    <col min="6404" max="6646" width="9.140625" style="70"/>
    <col min="6647" max="6647" width="45.85546875" style="70" customWidth="1"/>
    <col min="6648" max="6648" width="17.28515625" style="70" customWidth="1"/>
    <col min="6649" max="6649" width="18.28515625" style="70" customWidth="1"/>
    <col min="6650" max="6650" width="26.28515625" style="70" customWidth="1"/>
    <col min="6651" max="6651" width="17.28515625" style="70" customWidth="1"/>
    <col min="6652" max="6652" width="18.5703125" style="70" customWidth="1"/>
    <col min="6653" max="6653" width="26.28515625" style="70" customWidth="1"/>
    <col min="6654" max="6654" width="17.28515625" style="70" customWidth="1"/>
    <col min="6655" max="6655" width="18.5703125" style="70" customWidth="1"/>
    <col min="6656" max="6656" width="26.28515625" style="70" customWidth="1"/>
    <col min="6657" max="6657" width="17.28515625" style="70" customWidth="1"/>
    <col min="6658" max="6658" width="18.28515625" style="70" customWidth="1"/>
    <col min="6659" max="6659" width="26.28515625" style="70" customWidth="1"/>
    <col min="6660" max="6902" width="9.140625" style="70"/>
    <col min="6903" max="6903" width="45.85546875" style="70" customWidth="1"/>
    <col min="6904" max="6904" width="17.28515625" style="70" customWidth="1"/>
    <col min="6905" max="6905" width="18.28515625" style="70" customWidth="1"/>
    <col min="6906" max="6906" width="26.28515625" style="70" customWidth="1"/>
    <col min="6907" max="6907" width="17.28515625" style="70" customWidth="1"/>
    <col min="6908" max="6908" width="18.5703125" style="70" customWidth="1"/>
    <col min="6909" max="6909" width="26.28515625" style="70" customWidth="1"/>
    <col min="6910" max="6910" width="17.28515625" style="70" customWidth="1"/>
    <col min="6911" max="6911" width="18.5703125" style="70" customWidth="1"/>
    <col min="6912" max="6912" width="26.28515625" style="70" customWidth="1"/>
    <col min="6913" max="6913" width="17.28515625" style="70" customWidth="1"/>
    <col min="6914" max="6914" width="18.28515625" style="70" customWidth="1"/>
    <col min="6915" max="6915" width="26.28515625" style="70" customWidth="1"/>
    <col min="6916" max="7158" width="9.140625" style="70"/>
    <col min="7159" max="7159" width="45.85546875" style="70" customWidth="1"/>
    <col min="7160" max="7160" width="17.28515625" style="70" customWidth="1"/>
    <col min="7161" max="7161" width="18.28515625" style="70" customWidth="1"/>
    <col min="7162" max="7162" width="26.28515625" style="70" customWidth="1"/>
    <col min="7163" max="7163" width="17.28515625" style="70" customWidth="1"/>
    <col min="7164" max="7164" width="18.5703125" style="70" customWidth="1"/>
    <col min="7165" max="7165" width="26.28515625" style="70" customWidth="1"/>
    <col min="7166" max="7166" width="17.28515625" style="70" customWidth="1"/>
    <col min="7167" max="7167" width="18.5703125" style="70" customWidth="1"/>
    <col min="7168" max="7168" width="26.28515625" style="70" customWidth="1"/>
    <col min="7169" max="7169" width="17.28515625" style="70" customWidth="1"/>
    <col min="7170" max="7170" width="18.28515625" style="70" customWidth="1"/>
    <col min="7171" max="7171" width="26.28515625" style="70" customWidth="1"/>
    <col min="7172" max="7414" width="9.140625" style="70"/>
    <col min="7415" max="7415" width="45.85546875" style="70" customWidth="1"/>
    <col min="7416" max="7416" width="17.28515625" style="70" customWidth="1"/>
    <col min="7417" max="7417" width="18.28515625" style="70" customWidth="1"/>
    <col min="7418" max="7418" width="26.28515625" style="70" customWidth="1"/>
    <col min="7419" max="7419" width="17.28515625" style="70" customWidth="1"/>
    <col min="7420" max="7420" width="18.5703125" style="70" customWidth="1"/>
    <col min="7421" max="7421" width="26.28515625" style="70" customWidth="1"/>
    <col min="7422" max="7422" width="17.28515625" style="70" customWidth="1"/>
    <col min="7423" max="7423" width="18.5703125" style="70" customWidth="1"/>
    <col min="7424" max="7424" width="26.28515625" style="70" customWidth="1"/>
    <col min="7425" max="7425" width="17.28515625" style="70" customWidth="1"/>
    <col min="7426" max="7426" width="18.28515625" style="70" customWidth="1"/>
    <col min="7427" max="7427" width="26.28515625" style="70" customWidth="1"/>
    <col min="7428" max="7670" width="9.140625" style="70"/>
    <col min="7671" max="7671" width="45.85546875" style="70" customWidth="1"/>
    <col min="7672" max="7672" width="17.28515625" style="70" customWidth="1"/>
    <col min="7673" max="7673" width="18.28515625" style="70" customWidth="1"/>
    <col min="7674" max="7674" width="26.28515625" style="70" customWidth="1"/>
    <col min="7675" max="7675" width="17.28515625" style="70" customWidth="1"/>
    <col min="7676" max="7676" width="18.5703125" style="70" customWidth="1"/>
    <col min="7677" max="7677" width="26.28515625" style="70" customWidth="1"/>
    <col min="7678" max="7678" width="17.28515625" style="70" customWidth="1"/>
    <col min="7679" max="7679" width="18.5703125" style="70" customWidth="1"/>
    <col min="7680" max="7680" width="26.28515625" style="70" customWidth="1"/>
    <col min="7681" max="7681" width="17.28515625" style="70" customWidth="1"/>
    <col min="7682" max="7682" width="18.28515625" style="70" customWidth="1"/>
    <col min="7683" max="7683" width="26.28515625" style="70" customWidth="1"/>
    <col min="7684" max="7926" width="9.140625" style="70"/>
    <col min="7927" max="7927" width="45.85546875" style="70" customWidth="1"/>
    <col min="7928" max="7928" width="17.28515625" style="70" customWidth="1"/>
    <col min="7929" max="7929" width="18.28515625" style="70" customWidth="1"/>
    <col min="7930" max="7930" width="26.28515625" style="70" customWidth="1"/>
    <col min="7931" max="7931" width="17.28515625" style="70" customWidth="1"/>
    <col min="7932" max="7932" width="18.5703125" style="70" customWidth="1"/>
    <col min="7933" max="7933" width="26.28515625" style="70" customWidth="1"/>
    <col min="7934" max="7934" width="17.28515625" style="70" customWidth="1"/>
    <col min="7935" max="7935" width="18.5703125" style="70" customWidth="1"/>
    <col min="7936" max="7936" width="26.28515625" style="70" customWidth="1"/>
    <col min="7937" max="7937" width="17.28515625" style="70" customWidth="1"/>
    <col min="7938" max="7938" width="18.28515625" style="70" customWidth="1"/>
    <col min="7939" max="7939" width="26.28515625" style="70" customWidth="1"/>
    <col min="7940" max="8182" width="9.140625" style="70"/>
    <col min="8183" max="8183" width="45.85546875" style="70" customWidth="1"/>
    <col min="8184" max="8184" width="17.28515625" style="70" customWidth="1"/>
    <col min="8185" max="8185" width="18.28515625" style="70" customWidth="1"/>
    <col min="8186" max="8186" width="26.28515625" style="70" customWidth="1"/>
    <col min="8187" max="8187" width="17.28515625" style="70" customWidth="1"/>
    <col min="8188" max="8188" width="18.5703125" style="70" customWidth="1"/>
    <col min="8189" max="8189" width="26.28515625" style="70" customWidth="1"/>
    <col min="8190" max="8190" width="17.28515625" style="70" customWidth="1"/>
    <col min="8191" max="8191" width="18.5703125" style="70" customWidth="1"/>
    <col min="8192" max="8192" width="26.28515625" style="70" customWidth="1"/>
    <col min="8193" max="8193" width="17.28515625" style="70" customWidth="1"/>
    <col min="8194" max="8194" width="18.28515625" style="70" customWidth="1"/>
    <col min="8195" max="8195" width="26.28515625" style="70" customWidth="1"/>
    <col min="8196" max="8438" width="9.140625" style="70"/>
    <col min="8439" max="8439" width="45.85546875" style="70" customWidth="1"/>
    <col min="8440" max="8440" width="17.28515625" style="70" customWidth="1"/>
    <col min="8441" max="8441" width="18.28515625" style="70" customWidth="1"/>
    <col min="8442" max="8442" width="26.28515625" style="70" customWidth="1"/>
    <col min="8443" max="8443" width="17.28515625" style="70" customWidth="1"/>
    <col min="8444" max="8444" width="18.5703125" style="70" customWidth="1"/>
    <col min="8445" max="8445" width="26.28515625" style="70" customWidth="1"/>
    <col min="8446" max="8446" width="17.28515625" style="70" customWidth="1"/>
    <col min="8447" max="8447" width="18.5703125" style="70" customWidth="1"/>
    <col min="8448" max="8448" width="26.28515625" style="70" customWidth="1"/>
    <col min="8449" max="8449" width="17.28515625" style="70" customWidth="1"/>
    <col min="8450" max="8450" width="18.28515625" style="70" customWidth="1"/>
    <col min="8451" max="8451" width="26.28515625" style="70" customWidth="1"/>
    <col min="8452" max="8694" width="9.140625" style="70"/>
    <col min="8695" max="8695" width="45.85546875" style="70" customWidth="1"/>
    <col min="8696" max="8696" width="17.28515625" style="70" customWidth="1"/>
    <col min="8697" max="8697" width="18.28515625" style="70" customWidth="1"/>
    <col min="8698" max="8698" width="26.28515625" style="70" customWidth="1"/>
    <col min="8699" max="8699" width="17.28515625" style="70" customWidth="1"/>
    <col min="8700" max="8700" width="18.5703125" style="70" customWidth="1"/>
    <col min="8701" max="8701" width="26.28515625" style="70" customWidth="1"/>
    <col min="8702" max="8702" width="17.28515625" style="70" customWidth="1"/>
    <col min="8703" max="8703" width="18.5703125" style="70" customWidth="1"/>
    <col min="8704" max="8704" width="26.28515625" style="70" customWidth="1"/>
    <col min="8705" max="8705" width="17.28515625" style="70" customWidth="1"/>
    <col min="8706" max="8706" width="18.28515625" style="70" customWidth="1"/>
    <col min="8707" max="8707" width="26.28515625" style="70" customWidth="1"/>
    <col min="8708" max="8950" width="9.140625" style="70"/>
    <col min="8951" max="8951" width="45.85546875" style="70" customWidth="1"/>
    <col min="8952" max="8952" width="17.28515625" style="70" customWidth="1"/>
    <col min="8953" max="8953" width="18.28515625" style="70" customWidth="1"/>
    <col min="8954" max="8954" width="26.28515625" style="70" customWidth="1"/>
    <col min="8955" max="8955" width="17.28515625" style="70" customWidth="1"/>
    <col min="8956" max="8956" width="18.5703125" style="70" customWidth="1"/>
    <col min="8957" max="8957" width="26.28515625" style="70" customWidth="1"/>
    <col min="8958" max="8958" width="17.28515625" style="70" customWidth="1"/>
    <col min="8959" max="8959" width="18.5703125" style="70" customWidth="1"/>
    <col min="8960" max="8960" width="26.28515625" style="70" customWidth="1"/>
    <col min="8961" max="8961" width="17.28515625" style="70" customWidth="1"/>
    <col min="8962" max="8962" width="18.28515625" style="70" customWidth="1"/>
    <col min="8963" max="8963" width="26.28515625" style="70" customWidth="1"/>
    <col min="8964" max="9206" width="9.140625" style="70"/>
    <col min="9207" max="9207" width="45.85546875" style="70" customWidth="1"/>
    <col min="9208" max="9208" width="17.28515625" style="70" customWidth="1"/>
    <col min="9209" max="9209" width="18.28515625" style="70" customWidth="1"/>
    <col min="9210" max="9210" width="26.28515625" style="70" customWidth="1"/>
    <col min="9211" max="9211" width="17.28515625" style="70" customWidth="1"/>
    <col min="9212" max="9212" width="18.5703125" style="70" customWidth="1"/>
    <col min="9213" max="9213" width="26.28515625" style="70" customWidth="1"/>
    <col min="9214" max="9214" width="17.28515625" style="70" customWidth="1"/>
    <col min="9215" max="9215" width="18.5703125" style="70" customWidth="1"/>
    <col min="9216" max="9216" width="26.28515625" style="70" customWidth="1"/>
    <col min="9217" max="9217" width="17.28515625" style="70" customWidth="1"/>
    <col min="9218" max="9218" width="18.28515625" style="70" customWidth="1"/>
    <col min="9219" max="9219" width="26.28515625" style="70" customWidth="1"/>
    <col min="9220" max="9462" width="9.140625" style="70"/>
    <col min="9463" max="9463" width="45.85546875" style="70" customWidth="1"/>
    <col min="9464" max="9464" width="17.28515625" style="70" customWidth="1"/>
    <col min="9465" max="9465" width="18.28515625" style="70" customWidth="1"/>
    <col min="9466" max="9466" width="26.28515625" style="70" customWidth="1"/>
    <col min="9467" max="9467" width="17.28515625" style="70" customWidth="1"/>
    <col min="9468" max="9468" width="18.5703125" style="70" customWidth="1"/>
    <col min="9469" max="9469" width="26.28515625" style="70" customWidth="1"/>
    <col min="9470" max="9470" width="17.28515625" style="70" customWidth="1"/>
    <col min="9471" max="9471" width="18.5703125" style="70" customWidth="1"/>
    <col min="9472" max="9472" width="26.28515625" style="70" customWidth="1"/>
    <col min="9473" max="9473" width="17.28515625" style="70" customWidth="1"/>
    <col min="9474" max="9474" width="18.28515625" style="70" customWidth="1"/>
    <col min="9475" max="9475" width="26.28515625" style="70" customWidth="1"/>
    <col min="9476" max="9718" width="9.140625" style="70"/>
    <col min="9719" max="9719" width="45.85546875" style="70" customWidth="1"/>
    <col min="9720" max="9720" width="17.28515625" style="70" customWidth="1"/>
    <col min="9721" max="9721" width="18.28515625" style="70" customWidth="1"/>
    <col min="9722" max="9722" width="26.28515625" style="70" customWidth="1"/>
    <col min="9723" max="9723" width="17.28515625" style="70" customWidth="1"/>
    <col min="9724" max="9724" width="18.5703125" style="70" customWidth="1"/>
    <col min="9725" max="9725" width="26.28515625" style="70" customWidth="1"/>
    <col min="9726" max="9726" width="17.28515625" style="70" customWidth="1"/>
    <col min="9727" max="9727" width="18.5703125" style="70" customWidth="1"/>
    <col min="9728" max="9728" width="26.28515625" style="70" customWidth="1"/>
    <col min="9729" max="9729" width="17.28515625" style="70" customWidth="1"/>
    <col min="9730" max="9730" width="18.28515625" style="70" customWidth="1"/>
    <col min="9731" max="9731" width="26.28515625" style="70" customWidth="1"/>
    <col min="9732" max="9974" width="9.140625" style="70"/>
    <col min="9975" max="9975" width="45.85546875" style="70" customWidth="1"/>
    <col min="9976" max="9976" width="17.28515625" style="70" customWidth="1"/>
    <col min="9977" max="9977" width="18.28515625" style="70" customWidth="1"/>
    <col min="9978" max="9978" width="26.28515625" style="70" customWidth="1"/>
    <col min="9979" max="9979" width="17.28515625" style="70" customWidth="1"/>
    <col min="9980" max="9980" width="18.5703125" style="70" customWidth="1"/>
    <col min="9981" max="9981" width="26.28515625" style="70" customWidth="1"/>
    <col min="9982" max="9982" width="17.28515625" style="70" customWidth="1"/>
    <col min="9983" max="9983" width="18.5703125" style="70" customWidth="1"/>
    <col min="9984" max="9984" width="26.28515625" style="70" customWidth="1"/>
    <col min="9985" max="9985" width="17.28515625" style="70" customWidth="1"/>
    <col min="9986" max="9986" width="18.28515625" style="70" customWidth="1"/>
    <col min="9987" max="9987" width="26.28515625" style="70" customWidth="1"/>
    <col min="9988" max="10230" width="9.140625" style="70"/>
    <col min="10231" max="10231" width="45.85546875" style="70" customWidth="1"/>
    <col min="10232" max="10232" width="17.28515625" style="70" customWidth="1"/>
    <col min="10233" max="10233" width="18.28515625" style="70" customWidth="1"/>
    <col min="10234" max="10234" width="26.28515625" style="70" customWidth="1"/>
    <col min="10235" max="10235" width="17.28515625" style="70" customWidth="1"/>
    <col min="10236" max="10236" width="18.5703125" style="70" customWidth="1"/>
    <col min="10237" max="10237" width="26.28515625" style="70" customWidth="1"/>
    <col min="10238" max="10238" width="17.28515625" style="70" customWidth="1"/>
    <col min="10239" max="10239" width="18.5703125" style="70" customWidth="1"/>
    <col min="10240" max="10240" width="26.28515625" style="70" customWidth="1"/>
    <col min="10241" max="10241" width="17.28515625" style="70" customWidth="1"/>
    <col min="10242" max="10242" width="18.28515625" style="70" customWidth="1"/>
    <col min="10243" max="10243" width="26.28515625" style="70" customWidth="1"/>
    <col min="10244" max="10486" width="9.140625" style="70"/>
    <col min="10487" max="10487" width="45.85546875" style="70" customWidth="1"/>
    <col min="10488" max="10488" width="17.28515625" style="70" customWidth="1"/>
    <col min="10489" max="10489" width="18.28515625" style="70" customWidth="1"/>
    <col min="10490" max="10490" width="26.28515625" style="70" customWidth="1"/>
    <col min="10491" max="10491" width="17.28515625" style="70" customWidth="1"/>
    <col min="10492" max="10492" width="18.5703125" style="70" customWidth="1"/>
    <col min="10493" max="10493" width="26.28515625" style="70" customWidth="1"/>
    <col min="10494" max="10494" width="17.28515625" style="70" customWidth="1"/>
    <col min="10495" max="10495" width="18.5703125" style="70" customWidth="1"/>
    <col min="10496" max="10496" width="26.28515625" style="70" customWidth="1"/>
    <col min="10497" max="10497" width="17.28515625" style="70" customWidth="1"/>
    <col min="10498" max="10498" width="18.28515625" style="70" customWidth="1"/>
    <col min="10499" max="10499" width="26.28515625" style="70" customWidth="1"/>
    <col min="10500" max="10742" width="9.140625" style="70"/>
    <col min="10743" max="10743" width="45.85546875" style="70" customWidth="1"/>
    <col min="10744" max="10744" width="17.28515625" style="70" customWidth="1"/>
    <col min="10745" max="10745" width="18.28515625" style="70" customWidth="1"/>
    <col min="10746" max="10746" width="26.28515625" style="70" customWidth="1"/>
    <col min="10747" max="10747" width="17.28515625" style="70" customWidth="1"/>
    <col min="10748" max="10748" width="18.5703125" style="70" customWidth="1"/>
    <col min="10749" max="10749" width="26.28515625" style="70" customWidth="1"/>
    <col min="10750" max="10750" width="17.28515625" style="70" customWidth="1"/>
    <col min="10751" max="10751" width="18.5703125" style="70" customWidth="1"/>
    <col min="10752" max="10752" width="26.28515625" style="70" customWidth="1"/>
    <col min="10753" max="10753" width="17.28515625" style="70" customWidth="1"/>
    <col min="10754" max="10754" width="18.28515625" style="70" customWidth="1"/>
    <col min="10755" max="10755" width="26.28515625" style="70" customWidth="1"/>
    <col min="10756" max="10998" width="9.140625" style="70"/>
    <col min="10999" max="10999" width="45.85546875" style="70" customWidth="1"/>
    <col min="11000" max="11000" width="17.28515625" style="70" customWidth="1"/>
    <col min="11001" max="11001" width="18.28515625" style="70" customWidth="1"/>
    <col min="11002" max="11002" width="26.28515625" style="70" customWidth="1"/>
    <col min="11003" max="11003" width="17.28515625" style="70" customWidth="1"/>
    <col min="11004" max="11004" width="18.5703125" style="70" customWidth="1"/>
    <col min="11005" max="11005" width="26.28515625" style="70" customWidth="1"/>
    <col min="11006" max="11006" width="17.28515625" style="70" customWidth="1"/>
    <col min="11007" max="11007" width="18.5703125" style="70" customWidth="1"/>
    <col min="11008" max="11008" width="26.28515625" style="70" customWidth="1"/>
    <col min="11009" max="11009" width="17.28515625" style="70" customWidth="1"/>
    <col min="11010" max="11010" width="18.28515625" style="70" customWidth="1"/>
    <col min="11011" max="11011" width="26.28515625" style="70" customWidth="1"/>
    <col min="11012" max="11254" width="9.140625" style="70"/>
    <col min="11255" max="11255" width="45.85546875" style="70" customWidth="1"/>
    <col min="11256" max="11256" width="17.28515625" style="70" customWidth="1"/>
    <col min="11257" max="11257" width="18.28515625" style="70" customWidth="1"/>
    <col min="11258" max="11258" width="26.28515625" style="70" customWidth="1"/>
    <col min="11259" max="11259" width="17.28515625" style="70" customWidth="1"/>
    <col min="11260" max="11260" width="18.5703125" style="70" customWidth="1"/>
    <col min="11261" max="11261" width="26.28515625" style="70" customWidth="1"/>
    <col min="11262" max="11262" width="17.28515625" style="70" customWidth="1"/>
    <col min="11263" max="11263" width="18.5703125" style="70" customWidth="1"/>
    <col min="11264" max="11264" width="26.28515625" style="70" customWidth="1"/>
    <col min="11265" max="11265" width="17.28515625" style="70" customWidth="1"/>
    <col min="11266" max="11266" width="18.28515625" style="70" customWidth="1"/>
    <col min="11267" max="11267" width="26.28515625" style="70" customWidth="1"/>
    <col min="11268" max="11510" width="9.140625" style="70"/>
    <col min="11511" max="11511" width="45.85546875" style="70" customWidth="1"/>
    <col min="11512" max="11512" width="17.28515625" style="70" customWidth="1"/>
    <col min="11513" max="11513" width="18.28515625" style="70" customWidth="1"/>
    <col min="11514" max="11514" width="26.28515625" style="70" customWidth="1"/>
    <col min="11515" max="11515" width="17.28515625" style="70" customWidth="1"/>
    <col min="11516" max="11516" width="18.5703125" style="70" customWidth="1"/>
    <col min="11517" max="11517" width="26.28515625" style="70" customWidth="1"/>
    <col min="11518" max="11518" width="17.28515625" style="70" customWidth="1"/>
    <col min="11519" max="11519" width="18.5703125" style="70" customWidth="1"/>
    <col min="11520" max="11520" width="26.28515625" style="70" customWidth="1"/>
    <col min="11521" max="11521" width="17.28515625" style="70" customWidth="1"/>
    <col min="11522" max="11522" width="18.28515625" style="70" customWidth="1"/>
    <col min="11523" max="11523" width="26.28515625" style="70" customWidth="1"/>
    <col min="11524" max="11766" width="9.140625" style="70"/>
    <col min="11767" max="11767" width="45.85546875" style="70" customWidth="1"/>
    <col min="11768" max="11768" width="17.28515625" style="70" customWidth="1"/>
    <col min="11769" max="11769" width="18.28515625" style="70" customWidth="1"/>
    <col min="11770" max="11770" width="26.28515625" style="70" customWidth="1"/>
    <col min="11771" max="11771" width="17.28515625" style="70" customWidth="1"/>
    <col min="11772" max="11772" width="18.5703125" style="70" customWidth="1"/>
    <col min="11773" max="11773" width="26.28515625" style="70" customWidth="1"/>
    <col min="11774" max="11774" width="17.28515625" style="70" customWidth="1"/>
    <col min="11775" max="11775" width="18.5703125" style="70" customWidth="1"/>
    <col min="11776" max="11776" width="26.28515625" style="70" customWidth="1"/>
    <col min="11777" max="11777" width="17.28515625" style="70" customWidth="1"/>
    <col min="11778" max="11778" width="18.28515625" style="70" customWidth="1"/>
    <col min="11779" max="11779" width="26.28515625" style="70" customWidth="1"/>
    <col min="11780" max="12022" width="9.140625" style="70"/>
    <col min="12023" max="12023" width="45.85546875" style="70" customWidth="1"/>
    <col min="12024" max="12024" width="17.28515625" style="70" customWidth="1"/>
    <col min="12025" max="12025" width="18.28515625" style="70" customWidth="1"/>
    <col min="12026" max="12026" width="26.28515625" style="70" customWidth="1"/>
    <col min="12027" max="12027" width="17.28515625" style="70" customWidth="1"/>
    <col min="12028" max="12028" width="18.5703125" style="70" customWidth="1"/>
    <col min="12029" max="12029" width="26.28515625" style="70" customWidth="1"/>
    <col min="12030" max="12030" width="17.28515625" style="70" customWidth="1"/>
    <col min="12031" max="12031" width="18.5703125" style="70" customWidth="1"/>
    <col min="12032" max="12032" width="26.28515625" style="70" customWidth="1"/>
    <col min="12033" max="12033" width="17.28515625" style="70" customWidth="1"/>
    <col min="12034" max="12034" width="18.28515625" style="70" customWidth="1"/>
    <col min="12035" max="12035" width="26.28515625" style="70" customWidth="1"/>
    <col min="12036" max="12278" width="9.140625" style="70"/>
    <col min="12279" max="12279" width="45.85546875" style="70" customWidth="1"/>
    <col min="12280" max="12280" width="17.28515625" style="70" customWidth="1"/>
    <col min="12281" max="12281" width="18.28515625" style="70" customWidth="1"/>
    <col min="12282" max="12282" width="26.28515625" style="70" customWidth="1"/>
    <col min="12283" max="12283" width="17.28515625" style="70" customWidth="1"/>
    <col min="12284" max="12284" width="18.5703125" style="70" customWidth="1"/>
    <col min="12285" max="12285" width="26.28515625" style="70" customWidth="1"/>
    <col min="12286" max="12286" width="17.28515625" style="70" customWidth="1"/>
    <col min="12287" max="12287" width="18.5703125" style="70" customWidth="1"/>
    <col min="12288" max="12288" width="26.28515625" style="70" customWidth="1"/>
    <col min="12289" max="12289" width="17.28515625" style="70" customWidth="1"/>
    <col min="12290" max="12290" width="18.28515625" style="70" customWidth="1"/>
    <col min="12291" max="12291" width="26.28515625" style="70" customWidth="1"/>
    <col min="12292" max="12534" width="9.140625" style="70"/>
    <col min="12535" max="12535" width="45.85546875" style="70" customWidth="1"/>
    <col min="12536" max="12536" width="17.28515625" style="70" customWidth="1"/>
    <col min="12537" max="12537" width="18.28515625" style="70" customWidth="1"/>
    <col min="12538" max="12538" width="26.28515625" style="70" customWidth="1"/>
    <col min="12539" max="12539" width="17.28515625" style="70" customWidth="1"/>
    <col min="12540" max="12540" width="18.5703125" style="70" customWidth="1"/>
    <col min="12541" max="12541" width="26.28515625" style="70" customWidth="1"/>
    <col min="12542" max="12542" width="17.28515625" style="70" customWidth="1"/>
    <col min="12543" max="12543" width="18.5703125" style="70" customWidth="1"/>
    <col min="12544" max="12544" width="26.28515625" style="70" customWidth="1"/>
    <col min="12545" max="12545" width="17.28515625" style="70" customWidth="1"/>
    <col min="12546" max="12546" width="18.28515625" style="70" customWidth="1"/>
    <col min="12547" max="12547" width="26.28515625" style="70" customWidth="1"/>
    <col min="12548" max="12790" width="9.140625" style="70"/>
    <col min="12791" max="12791" width="45.85546875" style="70" customWidth="1"/>
    <col min="12792" max="12792" width="17.28515625" style="70" customWidth="1"/>
    <col min="12793" max="12793" width="18.28515625" style="70" customWidth="1"/>
    <col min="12794" max="12794" width="26.28515625" style="70" customWidth="1"/>
    <col min="12795" max="12795" width="17.28515625" style="70" customWidth="1"/>
    <col min="12796" max="12796" width="18.5703125" style="70" customWidth="1"/>
    <col min="12797" max="12797" width="26.28515625" style="70" customWidth="1"/>
    <col min="12798" max="12798" width="17.28515625" style="70" customWidth="1"/>
    <col min="12799" max="12799" width="18.5703125" style="70" customWidth="1"/>
    <col min="12800" max="12800" width="26.28515625" style="70" customWidth="1"/>
    <col min="12801" max="12801" width="17.28515625" style="70" customWidth="1"/>
    <col min="12802" max="12802" width="18.28515625" style="70" customWidth="1"/>
    <col min="12803" max="12803" width="26.28515625" style="70" customWidth="1"/>
    <col min="12804" max="13046" width="9.140625" style="70"/>
    <col min="13047" max="13047" width="45.85546875" style="70" customWidth="1"/>
    <col min="13048" max="13048" width="17.28515625" style="70" customWidth="1"/>
    <col min="13049" max="13049" width="18.28515625" style="70" customWidth="1"/>
    <col min="13050" max="13050" width="26.28515625" style="70" customWidth="1"/>
    <col min="13051" max="13051" width="17.28515625" style="70" customWidth="1"/>
    <col min="13052" max="13052" width="18.5703125" style="70" customWidth="1"/>
    <col min="13053" max="13053" width="26.28515625" style="70" customWidth="1"/>
    <col min="13054" max="13054" width="17.28515625" style="70" customWidth="1"/>
    <col min="13055" max="13055" width="18.5703125" style="70" customWidth="1"/>
    <col min="13056" max="13056" width="26.28515625" style="70" customWidth="1"/>
    <col min="13057" max="13057" width="17.28515625" style="70" customWidth="1"/>
    <col min="13058" max="13058" width="18.28515625" style="70" customWidth="1"/>
    <col min="13059" max="13059" width="26.28515625" style="70" customWidth="1"/>
    <col min="13060" max="13302" width="9.140625" style="70"/>
    <col min="13303" max="13303" width="45.85546875" style="70" customWidth="1"/>
    <col min="13304" max="13304" width="17.28515625" style="70" customWidth="1"/>
    <col min="13305" max="13305" width="18.28515625" style="70" customWidth="1"/>
    <col min="13306" max="13306" width="26.28515625" style="70" customWidth="1"/>
    <col min="13307" max="13307" width="17.28515625" style="70" customWidth="1"/>
    <col min="13308" max="13308" width="18.5703125" style="70" customWidth="1"/>
    <col min="13309" max="13309" width="26.28515625" style="70" customWidth="1"/>
    <col min="13310" max="13310" width="17.28515625" style="70" customWidth="1"/>
    <col min="13311" max="13311" width="18.5703125" style="70" customWidth="1"/>
    <col min="13312" max="13312" width="26.28515625" style="70" customWidth="1"/>
    <col min="13313" max="13313" width="17.28515625" style="70" customWidth="1"/>
    <col min="13314" max="13314" width="18.28515625" style="70" customWidth="1"/>
    <col min="13315" max="13315" width="26.28515625" style="70" customWidth="1"/>
    <col min="13316" max="13558" width="9.140625" style="70"/>
    <col min="13559" max="13559" width="45.85546875" style="70" customWidth="1"/>
    <col min="13560" max="13560" width="17.28515625" style="70" customWidth="1"/>
    <col min="13561" max="13561" width="18.28515625" style="70" customWidth="1"/>
    <col min="13562" max="13562" width="26.28515625" style="70" customWidth="1"/>
    <col min="13563" max="13563" width="17.28515625" style="70" customWidth="1"/>
    <col min="13564" max="13564" width="18.5703125" style="70" customWidth="1"/>
    <col min="13565" max="13565" width="26.28515625" style="70" customWidth="1"/>
    <col min="13566" max="13566" width="17.28515625" style="70" customWidth="1"/>
    <col min="13567" max="13567" width="18.5703125" style="70" customWidth="1"/>
    <col min="13568" max="13568" width="26.28515625" style="70" customWidth="1"/>
    <col min="13569" max="13569" width="17.28515625" style="70" customWidth="1"/>
    <col min="13570" max="13570" width="18.28515625" style="70" customWidth="1"/>
    <col min="13571" max="13571" width="26.28515625" style="70" customWidth="1"/>
    <col min="13572" max="13814" width="9.140625" style="70"/>
    <col min="13815" max="13815" width="45.85546875" style="70" customWidth="1"/>
    <col min="13816" max="13816" width="17.28515625" style="70" customWidth="1"/>
    <col min="13817" max="13817" width="18.28515625" style="70" customWidth="1"/>
    <col min="13818" max="13818" width="26.28515625" style="70" customWidth="1"/>
    <col min="13819" max="13819" width="17.28515625" style="70" customWidth="1"/>
    <col min="13820" max="13820" width="18.5703125" style="70" customWidth="1"/>
    <col min="13821" max="13821" width="26.28515625" style="70" customWidth="1"/>
    <col min="13822" max="13822" width="17.28515625" style="70" customWidth="1"/>
    <col min="13823" max="13823" width="18.5703125" style="70" customWidth="1"/>
    <col min="13824" max="13824" width="26.28515625" style="70" customWidth="1"/>
    <col min="13825" max="13825" width="17.28515625" style="70" customWidth="1"/>
    <col min="13826" max="13826" width="18.28515625" style="70" customWidth="1"/>
    <col min="13827" max="13827" width="26.28515625" style="70" customWidth="1"/>
    <col min="13828" max="14070" width="9.140625" style="70"/>
    <col min="14071" max="14071" width="45.85546875" style="70" customWidth="1"/>
    <col min="14072" max="14072" width="17.28515625" style="70" customWidth="1"/>
    <col min="14073" max="14073" width="18.28515625" style="70" customWidth="1"/>
    <col min="14074" max="14074" width="26.28515625" style="70" customWidth="1"/>
    <col min="14075" max="14075" width="17.28515625" style="70" customWidth="1"/>
    <col min="14076" max="14076" width="18.5703125" style="70" customWidth="1"/>
    <col min="14077" max="14077" width="26.28515625" style="70" customWidth="1"/>
    <col min="14078" max="14078" width="17.28515625" style="70" customWidth="1"/>
    <col min="14079" max="14079" width="18.5703125" style="70" customWidth="1"/>
    <col min="14080" max="14080" width="26.28515625" style="70" customWidth="1"/>
    <col min="14081" max="14081" width="17.28515625" style="70" customWidth="1"/>
    <col min="14082" max="14082" width="18.28515625" style="70" customWidth="1"/>
    <col min="14083" max="14083" width="26.28515625" style="70" customWidth="1"/>
    <col min="14084" max="14326" width="9.140625" style="70"/>
    <col min="14327" max="14327" width="45.85546875" style="70" customWidth="1"/>
    <col min="14328" max="14328" width="17.28515625" style="70" customWidth="1"/>
    <col min="14329" max="14329" width="18.28515625" style="70" customWidth="1"/>
    <col min="14330" max="14330" width="26.28515625" style="70" customWidth="1"/>
    <col min="14331" max="14331" width="17.28515625" style="70" customWidth="1"/>
    <col min="14332" max="14332" width="18.5703125" style="70" customWidth="1"/>
    <col min="14333" max="14333" width="26.28515625" style="70" customWidth="1"/>
    <col min="14334" max="14334" width="17.28515625" style="70" customWidth="1"/>
    <col min="14335" max="14335" width="18.5703125" style="70" customWidth="1"/>
    <col min="14336" max="14336" width="26.28515625" style="70" customWidth="1"/>
    <col min="14337" max="14337" width="17.28515625" style="70" customWidth="1"/>
    <col min="14338" max="14338" width="18.28515625" style="70" customWidth="1"/>
    <col min="14339" max="14339" width="26.28515625" style="70" customWidth="1"/>
    <col min="14340" max="14582" width="9.140625" style="70"/>
    <col min="14583" max="14583" width="45.85546875" style="70" customWidth="1"/>
    <col min="14584" max="14584" width="17.28515625" style="70" customWidth="1"/>
    <col min="14585" max="14585" width="18.28515625" style="70" customWidth="1"/>
    <col min="14586" max="14586" width="26.28515625" style="70" customWidth="1"/>
    <col min="14587" max="14587" width="17.28515625" style="70" customWidth="1"/>
    <col min="14588" max="14588" width="18.5703125" style="70" customWidth="1"/>
    <col min="14589" max="14589" width="26.28515625" style="70" customWidth="1"/>
    <col min="14590" max="14590" width="17.28515625" style="70" customWidth="1"/>
    <col min="14591" max="14591" width="18.5703125" style="70" customWidth="1"/>
    <col min="14592" max="14592" width="26.28515625" style="70" customWidth="1"/>
    <col min="14593" max="14593" width="17.28515625" style="70" customWidth="1"/>
    <col min="14594" max="14594" width="18.28515625" style="70" customWidth="1"/>
    <col min="14595" max="14595" width="26.28515625" style="70" customWidth="1"/>
    <col min="14596" max="14838" width="9.140625" style="70"/>
    <col min="14839" max="14839" width="45.85546875" style="70" customWidth="1"/>
    <col min="14840" max="14840" width="17.28515625" style="70" customWidth="1"/>
    <col min="14841" max="14841" width="18.28515625" style="70" customWidth="1"/>
    <col min="14842" max="14842" width="26.28515625" style="70" customWidth="1"/>
    <col min="14843" max="14843" width="17.28515625" style="70" customWidth="1"/>
    <col min="14844" max="14844" width="18.5703125" style="70" customWidth="1"/>
    <col min="14845" max="14845" width="26.28515625" style="70" customWidth="1"/>
    <col min="14846" max="14846" width="17.28515625" style="70" customWidth="1"/>
    <col min="14847" max="14847" width="18.5703125" style="70" customWidth="1"/>
    <col min="14848" max="14848" width="26.28515625" style="70" customWidth="1"/>
    <col min="14849" max="14849" width="17.28515625" style="70" customWidth="1"/>
    <col min="14850" max="14850" width="18.28515625" style="70" customWidth="1"/>
    <col min="14851" max="14851" width="26.28515625" style="70" customWidth="1"/>
    <col min="14852" max="15094" width="9.140625" style="70"/>
    <col min="15095" max="15095" width="45.85546875" style="70" customWidth="1"/>
    <col min="15096" max="15096" width="17.28515625" style="70" customWidth="1"/>
    <col min="15097" max="15097" width="18.28515625" style="70" customWidth="1"/>
    <col min="15098" max="15098" width="26.28515625" style="70" customWidth="1"/>
    <col min="15099" max="15099" width="17.28515625" style="70" customWidth="1"/>
    <col min="15100" max="15100" width="18.5703125" style="70" customWidth="1"/>
    <col min="15101" max="15101" width="26.28515625" style="70" customWidth="1"/>
    <col min="15102" max="15102" width="17.28515625" style="70" customWidth="1"/>
    <col min="15103" max="15103" width="18.5703125" style="70" customWidth="1"/>
    <col min="15104" max="15104" width="26.28515625" style="70" customWidth="1"/>
    <col min="15105" max="15105" width="17.28515625" style="70" customWidth="1"/>
    <col min="15106" max="15106" width="18.28515625" style="70" customWidth="1"/>
    <col min="15107" max="15107" width="26.28515625" style="70" customWidth="1"/>
    <col min="15108" max="15350" width="9.140625" style="70"/>
    <col min="15351" max="15351" width="45.85546875" style="70" customWidth="1"/>
    <col min="15352" max="15352" width="17.28515625" style="70" customWidth="1"/>
    <col min="15353" max="15353" width="18.28515625" style="70" customWidth="1"/>
    <col min="15354" max="15354" width="26.28515625" style="70" customWidth="1"/>
    <col min="15355" max="15355" width="17.28515625" style="70" customWidth="1"/>
    <col min="15356" max="15356" width="18.5703125" style="70" customWidth="1"/>
    <col min="15357" max="15357" width="26.28515625" style="70" customWidth="1"/>
    <col min="15358" max="15358" width="17.28515625" style="70" customWidth="1"/>
    <col min="15359" max="15359" width="18.5703125" style="70" customWidth="1"/>
    <col min="15360" max="15360" width="26.28515625" style="70" customWidth="1"/>
    <col min="15361" max="15361" width="17.28515625" style="70" customWidth="1"/>
    <col min="15362" max="15362" width="18.28515625" style="70" customWidth="1"/>
    <col min="15363" max="15363" width="26.28515625" style="70" customWidth="1"/>
    <col min="15364" max="15606" width="9.140625" style="70"/>
    <col min="15607" max="15607" width="45.85546875" style="70" customWidth="1"/>
    <col min="15608" max="15608" width="17.28515625" style="70" customWidth="1"/>
    <col min="15609" max="15609" width="18.28515625" style="70" customWidth="1"/>
    <col min="15610" max="15610" width="26.28515625" style="70" customWidth="1"/>
    <col min="15611" max="15611" width="17.28515625" style="70" customWidth="1"/>
    <col min="15612" max="15612" width="18.5703125" style="70" customWidth="1"/>
    <col min="15613" max="15613" width="26.28515625" style="70" customWidth="1"/>
    <col min="15614" max="15614" width="17.28515625" style="70" customWidth="1"/>
    <col min="15615" max="15615" width="18.5703125" style="70" customWidth="1"/>
    <col min="15616" max="15616" width="26.28515625" style="70" customWidth="1"/>
    <col min="15617" max="15617" width="17.28515625" style="70" customWidth="1"/>
    <col min="15618" max="15618" width="18.28515625" style="70" customWidth="1"/>
    <col min="15619" max="15619" width="26.28515625" style="70" customWidth="1"/>
    <col min="15620" max="15862" width="9.140625" style="70"/>
    <col min="15863" max="15863" width="45.85546875" style="70" customWidth="1"/>
    <col min="15864" max="15864" width="17.28515625" style="70" customWidth="1"/>
    <col min="15865" max="15865" width="18.28515625" style="70" customWidth="1"/>
    <col min="15866" max="15866" width="26.28515625" style="70" customWidth="1"/>
    <col min="15867" max="15867" width="17.28515625" style="70" customWidth="1"/>
    <col min="15868" max="15868" width="18.5703125" style="70" customWidth="1"/>
    <col min="15869" max="15869" width="26.28515625" style="70" customWidth="1"/>
    <col min="15870" max="15870" width="17.28515625" style="70" customWidth="1"/>
    <col min="15871" max="15871" width="18.5703125" style="70" customWidth="1"/>
    <col min="15872" max="15872" width="26.28515625" style="70" customWidth="1"/>
    <col min="15873" max="15873" width="17.28515625" style="70" customWidth="1"/>
    <col min="15874" max="15874" width="18.28515625" style="70" customWidth="1"/>
    <col min="15875" max="15875" width="26.28515625" style="70" customWidth="1"/>
    <col min="15876" max="16118" width="9.140625" style="70"/>
    <col min="16119" max="16119" width="45.85546875" style="70" customWidth="1"/>
    <col min="16120" max="16120" width="17.28515625" style="70" customWidth="1"/>
    <col min="16121" max="16121" width="18.28515625" style="70" customWidth="1"/>
    <col min="16122" max="16122" width="26.28515625" style="70" customWidth="1"/>
    <col min="16123" max="16123" width="17.28515625" style="70" customWidth="1"/>
    <col min="16124" max="16124" width="18.5703125" style="70" customWidth="1"/>
    <col min="16125" max="16125" width="26.28515625" style="70" customWidth="1"/>
    <col min="16126" max="16126" width="17.28515625" style="70" customWidth="1"/>
    <col min="16127" max="16127" width="18.5703125" style="70" customWidth="1"/>
    <col min="16128" max="16128" width="26.28515625" style="70" customWidth="1"/>
    <col min="16129" max="16129" width="17.28515625" style="70" customWidth="1"/>
    <col min="16130" max="16130" width="18.28515625" style="70" customWidth="1"/>
    <col min="16131" max="16131" width="26.28515625" style="70" customWidth="1"/>
    <col min="16132" max="16384" width="9.140625" style="70"/>
  </cols>
  <sheetData>
    <row r="1" spans="1:8">
      <c r="D1" s="1269" t="s">
        <v>60</v>
      </c>
    </row>
    <row r="3" spans="1:8" ht="26.25">
      <c r="A3" s="1490" t="s">
        <v>32</v>
      </c>
      <c r="B3" s="1490"/>
      <c r="C3" s="1490"/>
      <c r="D3" s="1490"/>
    </row>
    <row r="4" spans="1:8" ht="27" thickBot="1">
      <c r="A4" s="1491" t="s">
        <v>367</v>
      </c>
      <c r="B4" s="1491"/>
      <c r="C4" s="1491"/>
      <c r="D4" s="1491"/>
    </row>
    <row r="5" spans="1:8" ht="43.5" customHeight="1" thickTop="1" thickBot="1">
      <c r="A5" s="1492" t="s">
        <v>33</v>
      </c>
      <c r="B5" s="1495" t="s">
        <v>366</v>
      </c>
      <c r="C5" s="1495"/>
      <c r="D5" s="1496"/>
    </row>
    <row r="6" spans="1:8" ht="43.5" customHeight="1">
      <c r="A6" s="1493"/>
      <c r="B6" s="1497" t="s">
        <v>431</v>
      </c>
      <c r="C6" s="1498"/>
      <c r="D6" s="1499" t="s">
        <v>341</v>
      </c>
    </row>
    <row r="7" spans="1:8" ht="44.25" customHeight="1" thickBot="1">
      <c r="A7" s="1494"/>
      <c r="B7" s="378">
        <v>2012</v>
      </c>
      <c r="C7" s="77">
        <v>2013</v>
      </c>
      <c r="D7" s="1500"/>
      <c r="G7" s="669"/>
    </row>
    <row r="8" spans="1:8" ht="45.95" customHeight="1" thickTop="1">
      <c r="A8" s="287" t="s">
        <v>67</v>
      </c>
      <c r="B8" s="382">
        <v>3412</v>
      </c>
      <c r="C8" s="382">
        <v>3835</v>
      </c>
      <c r="D8" s="509">
        <f>C8/B8*100</f>
        <v>112.39742086752638</v>
      </c>
      <c r="G8" s="669"/>
    </row>
    <row r="9" spans="1:8" ht="45.95" customHeight="1">
      <c r="A9" s="288" t="s">
        <v>38</v>
      </c>
      <c r="B9" s="383">
        <v>2785</v>
      </c>
      <c r="C9" s="383">
        <v>3024</v>
      </c>
      <c r="D9" s="510">
        <f>C9/B9*100</f>
        <v>108.58168761220826</v>
      </c>
      <c r="G9" s="669"/>
      <c r="H9" s="3"/>
    </row>
    <row r="10" spans="1:8" ht="45.95" customHeight="1">
      <c r="A10" s="288" t="s">
        <v>39</v>
      </c>
      <c r="B10" s="383">
        <v>2678</v>
      </c>
      <c r="C10" s="383">
        <v>2823</v>
      </c>
      <c r="D10" s="510">
        <f t="shared" ref="D10:D20" si="0">C10/B10*100</f>
        <v>105.41448842419716</v>
      </c>
      <c r="G10" s="3"/>
    </row>
    <row r="11" spans="1:8" ht="45.95" customHeight="1">
      <c r="A11" s="288" t="s">
        <v>40</v>
      </c>
      <c r="B11" s="383">
        <v>2779</v>
      </c>
      <c r="C11" s="383">
        <v>2992</v>
      </c>
      <c r="D11" s="510">
        <f t="shared" si="0"/>
        <v>107.66462756387189</v>
      </c>
    </row>
    <row r="12" spans="1:8" ht="45.95" customHeight="1">
      <c r="A12" s="288" t="s">
        <v>41</v>
      </c>
      <c r="B12" s="383">
        <v>3029</v>
      </c>
      <c r="C12" s="383">
        <v>3223</v>
      </c>
      <c r="D12" s="510">
        <f t="shared" si="0"/>
        <v>106.40475404423901</v>
      </c>
    </row>
    <row r="13" spans="1:8" ht="45.95" customHeight="1">
      <c r="A13" s="288" t="s">
        <v>42</v>
      </c>
      <c r="B13" s="383">
        <v>3125</v>
      </c>
      <c r="C13" s="383">
        <v>3344</v>
      </c>
      <c r="D13" s="510">
        <f t="shared" si="0"/>
        <v>107.008</v>
      </c>
    </row>
    <row r="14" spans="1:8" ht="45.95" customHeight="1">
      <c r="A14" s="288" t="s">
        <v>43</v>
      </c>
      <c r="B14" s="383">
        <v>3002</v>
      </c>
      <c r="C14" s="383">
        <v>3217</v>
      </c>
      <c r="D14" s="510">
        <f t="shared" si="0"/>
        <v>107.16189207195204</v>
      </c>
    </row>
    <row r="15" spans="1:8" ht="45.95" customHeight="1">
      <c r="A15" s="288" t="s">
        <v>44</v>
      </c>
      <c r="B15" s="383">
        <v>2851</v>
      </c>
      <c r="C15" s="383">
        <v>3086</v>
      </c>
      <c r="D15" s="510">
        <f t="shared" si="0"/>
        <v>108.24272185198176</v>
      </c>
    </row>
    <row r="16" spans="1:8" ht="45.95" customHeight="1">
      <c r="A16" s="288" t="s">
        <v>45</v>
      </c>
      <c r="B16" s="383">
        <v>2693</v>
      </c>
      <c r="C16" s="383">
        <v>2919</v>
      </c>
      <c r="D16" s="510">
        <f t="shared" si="0"/>
        <v>108.39212773858151</v>
      </c>
    </row>
    <row r="17" spans="1:4" ht="45.95" customHeight="1">
      <c r="A17" s="288" t="s">
        <v>46</v>
      </c>
      <c r="B17" s="383">
        <v>2560</v>
      </c>
      <c r="C17" s="383">
        <v>2735</v>
      </c>
      <c r="D17" s="510">
        <f t="shared" si="0"/>
        <v>106.8359375</v>
      </c>
    </row>
    <row r="18" spans="1:4" ht="45.95" customHeight="1">
      <c r="A18" s="288" t="s">
        <v>47</v>
      </c>
      <c r="B18" s="383">
        <v>2811</v>
      </c>
      <c r="C18" s="383">
        <v>3036</v>
      </c>
      <c r="D18" s="510">
        <f t="shared" si="0"/>
        <v>108.00426894343651</v>
      </c>
    </row>
    <row r="19" spans="1:4" ht="45.95" customHeight="1">
      <c r="A19" s="288" t="s">
        <v>48</v>
      </c>
      <c r="B19" s="383">
        <v>3026</v>
      </c>
      <c r="C19" s="383">
        <v>3279</v>
      </c>
      <c r="D19" s="510">
        <f t="shared" si="0"/>
        <v>108.36087243886318</v>
      </c>
    </row>
    <row r="20" spans="1:4" ht="45.95" customHeight="1">
      <c r="A20" s="288" t="s">
        <v>49</v>
      </c>
      <c r="B20" s="383">
        <v>2599</v>
      </c>
      <c r="C20" s="383">
        <v>2772</v>
      </c>
      <c r="D20" s="510">
        <f t="shared" si="0"/>
        <v>106.65640631011928</v>
      </c>
    </row>
    <row r="21" spans="1:4" ht="45.95" customHeight="1" thickBot="1">
      <c r="A21" s="289" t="s">
        <v>50</v>
      </c>
      <c r="B21" s="384">
        <v>2780</v>
      </c>
      <c r="C21" s="384">
        <v>2957</v>
      </c>
      <c r="D21" s="511">
        <f>C21/B21*100</f>
        <v>106.36690647482014</v>
      </c>
    </row>
    <row r="22" spans="1:4" ht="69" customHeight="1" thickBot="1">
      <c r="A22" s="78" t="s">
        <v>34</v>
      </c>
      <c r="B22" s="385">
        <v>2924</v>
      </c>
      <c r="C22" s="385">
        <v>3151</v>
      </c>
      <c r="D22" s="512">
        <f>C22/B22*100</f>
        <v>107.76333789329686</v>
      </c>
    </row>
    <row r="23" spans="1:4" ht="21" thickTop="1"/>
    <row r="24" spans="1:4" ht="23.25">
      <c r="A24" s="285" t="s">
        <v>51</v>
      </c>
    </row>
    <row r="25" spans="1:4" ht="21.75" customHeight="1"/>
    <row r="26" spans="1:4">
      <c r="A26" s="386" t="s">
        <v>368</v>
      </c>
    </row>
    <row r="29" spans="1:4" ht="17.25" customHeight="1">
      <c r="A29" s="79"/>
    </row>
  </sheetData>
  <mergeCells count="6">
    <mergeCell ref="A3:D3"/>
    <mergeCell ref="A4:D4"/>
    <mergeCell ref="A5:A7"/>
    <mergeCell ref="B5:D5"/>
    <mergeCell ref="B6:C6"/>
    <mergeCell ref="D6:D7"/>
  </mergeCells>
  <printOptions horizontalCentered="1" verticalCentered="1"/>
  <pageMargins left="1.1023622047244095" right="1.1023622047244095" top="0.94488188976377963" bottom="0.94488188976377963" header="0.31496062992125984" footer="0.31496062992125984"/>
  <pageSetup paperSize="9" scale="6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zoomScaleNormal="100" workbookViewId="0">
      <selection activeCell="A25" sqref="A25:G25"/>
    </sheetView>
  </sheetViews>
  <sheetFormatPr defaultRowHeight="14.25"/>
  <cols>
    <col min="1" max="1" width="23" style="57" customWidth="1"/>
    <col min="2" max="7" width="15.7109375" style="57" customWidth="1"/>
    <col min="8" max="256" width="9.140625" style="57"/>
    <col min="257" max="257" width="23" style="57" customWidth="1"/>
    <col min="258" max="263" width="15.7109375" style="57" customWidth="1"/>
    <col min="264" max="512" width="9.140625" style="57"/>
    <col min="513" max="513" width="23" style="57" customWidth="1"/>
    <col min="514" max="519" width="15.7109375" style="57" customWidth="1"/>
    <col min="520" max="768" width="9.140625" style="57"/>
    <col min="769" max="769" width="23" style="57" customWidth="1"/>
    <col min="770" max="775" width="15.7109375" style="57" customWidth="1"/>
    <col min="776" max="1024" width="9.140625" style="57"/>
    <col min="1025" max="1025" width="23" style="57" customWidth="1"/>
    <col min="1026" max="1031" width="15.7109375" style="57" customWidth="1"/>
    <col min="1032" max="1280" width="9.140625" style="57"/>
    <col min="1281" max="1281" width="23" style="57" customWidth="1"/>
    <col min="1282" max="1287" width="15.7109375" style="57" customWidth="1"/>
    <col min="1288" max="1536" width="9.140625" style="57"/>
    <col min="1537" max="1537" width="23" style="57" customWidth="1"/>
    <col min="1538" max="1543" width="15.7109375" style="57" customWidth="1"/>
    <col min="1544" max="1792" width="9.140625" style="57"/>
    <col min="1793" max="1793" width="23" style="57" customWidth="1"/>
    <col min="1794" max="1799" width="15.7109375" style="57" customWidth="1"/>
    <col min="1800" max="2048" width="9.140625" style="57"/>
    <col min="2049" max="2049" width="23" style="57" customWidth="1"/>
    <col min="2050" max="2055" width="15.7109375" style="57" customWidth="1"/>
    <col min="2056" max="2304" width="9.140625" style="57"/>
    <col min="2305" max="2305" width="23" style="57" customWidth="1"/>
    <col min="2306" max="2311" width="15.7109375" style="57" customWidth="1"/>
    <col min="2312" max="2560" width="9.140625" style="57"/>
    <col min="2561" max="2561" width="23" style="57" customWidth="1"/>
    <col min="2562" max="2567" width="15.7109375" style="57" customWidth="1"/>
    <col min="2568" max="2816" width="9.140625" style="57"/>
    <col min="2817" max="2817" width="23" style="57" customWidth="1"/>
    <col min="2818" max="2823" width="15.7109375" style="57" customWidth="1"/>
    <col min="2824" max="3072" width="9.140625" style="57"/>
    <col min="3073" max="3073" width="23" style="57" customWidth="1"/>
    <col min="3074" max="3079" width="15.7109375" style="57" customWidth="1"/>
    <col min="3080" max="3328" width="9.140625" style="57"/>
    <col min="3329" max="3329" width="23" style="57" customWidth="1"/>
    <col min="3330" max="3335" width="15.7109375" style="57" customWidth="1"/>
    <col min="3336" max="3584" width="9.140625" style="57"/>
    <col min="3585" max="3585" width="23" style="57" customWidth="1"/>
    <col min="3586" max="3591" width="15.7109375" style="57" customWidth="1"/>
    <col min="3592" max="3840" width="9.140625" style="57"/>
    <col min="3841" max="3841" width="23" style="57" customWidth="1"/>
    <col min="3842" max="3847" width="15.7109375" style="57" customWidth="1"/>
    <col min="3848" max="4096" width="9.140625" style="57"/>
    <col min="4097" max="4097" width="23" style="57" customWidth="1"/>
    <col min="4098" max="4103" width="15.7109375" style="57" customWidth="1"/>
    <col min="4104" max="4352" width="9.140625" style="57"/>
    <col min="4353" max="4353" width="23" style="57" customWidth="1"/>
    <col min="4354" max="4359" width="15.7109375" style="57" customWidth="1"/>
    <col min="4360" max="4608" width="9.140625" style="57"/>
    <col min="4609" max="4609" width="23" style="57" customWidth="1"/>
    <col min="4610" max="4615" width="15.7109375" style="57" customWidth="1"/>
    <col min="4616" max="4864" width="9.140625" style="57"/>
    <col min="4865" max="4865" width="23" style="57" customWidth="1"/>
    <col min="4866" max="4871" width="15.7109375" style="57" customWidth="1"/>
    <col min="4872" max="5120" width="9.140625" style="57"/>
    <col min="5121" max="5121" width="23" style="57" customWidth="1"/>
    <col min="5122" max="5127" width="15.7109375" style="57" customWidth="1"/>
    <col min="5128" max="5376" width="9.140625" style="57"/>
    <col min="5377" max="5377" width="23" style="57" customWidth="1"/>
    <col min="5378" max="5383" width="15.7109375" style="57" customWidth="1"/>
    <col min="5384" max="5632" width="9.140625" style="57"/>
    <col min="5633" max="5633" width="23" style="57" customWidth="1"/>
    <col min="5634" max="5639" width="15.7109375" style="57" customWidth="1"/>
    <col min="5640" max="5888" width="9.140625" style="57"/>
    <col min="5889" max="5889" width="23" style="57" customWidth="1"/>
    <col min="5890" max="5895" width="15.7109375" style="57" customWidth="1"/>
    <col min="5896" max="6144" width="9.140625" style="57"/>
    <col min="6145" max="6145" width="23" style="57" customWidth="1"/>
    <col min="6146" max="6151" width="15.7109375" style="57" customWidth="1"/>
    <col min="6152" max="6400" width="9.140625" style="57"/>
    <col min="6401" max="6401" width="23" style="57" customWidth="1"/>
    <col min="6402" max="6407" width="15.7109375" style="57" customWidth="1"/>
    <col min="6408" max="6656" width="9.140625" style="57"/>
    <col min="6657" max="6657" width="23" style="57" customWidth="1"/>
    <col min="6658" max="6663" width="15.7109375" style="57" customWidth="1"/>
    <col min="6664" max="6912" width="9.140625" style="57"/>
    <col min="6913" max="6913" width="23" style="57" customWidth="1"/>
    <col min="6914" max="6919" width="15.7109375" style="57" customWidth="1"/>
    <col min="6920" max="7168" width="9.140625" style="57"/>
    <col min="7169" max="7169" width="23" style="57" customWidth="1"/>
    <col min="7170" max="7175" width="15.7109375" style="57" customWidth="1"/>
    <col min="7176" max="7424" width="9.140625" style="57"/>
    <col min="7425" max="7425" width="23" style="57" customWidth="1"/>
    <col min="7426" max="7431" width="15.7109375" style="57" customWidth="1"/>
    <col min="7432" max="7680" width="9.140625" style="57"/>
    <col min="7681" max="7681" width="23" style="57" customWidth="1"/>
    <col min="7682" max="7687" width="15.7109375" style="57" customWidth="1"/>
    <col min="7688" max="7936" width="9.140625" style="57"/>
    <col min="7937" max="7937" width="23" style="57" customWidth="1"/>
    <col min="7938" max="7943" width="15.7109375" style="57" customWidth="1"/>
    <col min="7944" max="8192" width="9.140625" style="57"/>
    <col min="8193" max="8193" width="23" style="57" customWidth="1"/>
    <col min="8194" max="8199" width="15.7109375" style="57" customWidth="1"/>
    <col min="8200" max="8448" width="9.140625" style="57"/>
    <col min="8449" max="8449" width="23" style="57" customWidth="1"/>
    <col min="8450" max="8455" width="15.7109375" style="57" customWidth="1"/>
    <col min="8456" max="8704" width="9.140625" style="57"/>
    <col min="8705" max="8705" width="23" style="57" customWidth="1"/>
    <col min="8706" max="8711" width="15.7109375" style="57" customWidth="1"/>
    <col min="8712" max="8960" width="9.140625" style="57"/>
    <col min="8961" max="8961" width="23" style="57" customWidth="1"/>
    <col min="8962" max="8967" width="15.7109375" style="57" customWidth="1"/>
    <col min="8968" max="9216" width="9.140625" style="57"/>
    <col min="9217" max="9217" width="23" style="57" customWidth="1"/>
    <col min="9218" max="9223" width="15.7109375" style="57" customWidth="1"/>
    <col min="9224" max="9472" width="9.140625" style="57"/>
    <col min="9473" max="9473" width="23" style="57" customWidth="1"/>
    <col min="9474" max="9479" width="15.7109375" style="57" customWidth="1"/>
    <col min="9480" max="9728" width="9.140625" style="57"/>
    <col min="9729" max="9729" width="23" style="57" customWidth="1"/>
    <col min="9730" max="9735" width="15.7109375" style="57" customWidth="1"/>
    <col min="9736" max="9984" width="9.140625" style="57"/>
    <col min="9985" max="9985" width="23" style="57" customWidth="1"/>
    <col min="9986" max="9991" width="15.7109375" style="57" customWidth="1"/>
    <col min="9992" max="10240" width="9.140625" style="57"/>
    <col min="10241" max="10241" width="23" style="57" customWidth="1"/>
    <col min="10242" max="10247" width="15.7109375" style="57" customWidth="1"/>
    <col min="10248" max="10496" width="9.140625" style="57"/>
    <col min="10497" max="10497" width="23" style="57" customWidth="1"/>
    <col min="10498" max="10503" width="15.7109375" style="57" customWidth="1"/>
    <col min="10504" max="10752" width="9.140625" style="57"/>
    <col min="10753" max="10753" width="23" style="57" customWidth="1"/>
    <col min="10754" max="10759" width="15.7109375" style="57" customWidth="1"/>
    <col min="10760" max="11008" width="9.140625" style="57"/>
    <col min="11009" max="11009" width="23" style="57" customWidth="1"/>
    <col min="11010" max="11015" width="15.7109375" style="57" customWidth="1"/>
    <col min="11016" max="11264" width="9.140625" style="57"/>
    <col min="11265" max="11265" width="23" style="57" customWidth="1"/>
    <col min="11266" max="11271" width="15.7109375" style="57" customWidth="1"/>
    <col min="11272" max="11520" width="9.140625" style="57"/>
    <col min="11521" max="11521" width="23" style="57" customWidth="1"/>
    <col min="11522" max="11527" width="15.7109375" style="57" customWidth="1"/>
    <col min="11528" max="11776" width="9.140625" style="57"/>
    <col min="11777" max="11777" width="23" style="57" customWidth="1"/>
    <col min="11778" max="11783" width="15.7109375" style="57" customWidth="1"/>
    <col min="11784" max="12032" width="9.140625" style="57"/>
    <col min="12033" max="12033" width="23" style="57" customWidth="1"/>
    <col min="12034" max="12039" width="15.7109375" style="57" customWidth="1"/>
    <col min="12040" max="12288" width="9.140625" style="57"/>
    <col min="12289" max="12289" width="23" style="57" customWidth="1"/>
    <col min="12290" max="12295" width="15.7109375" style="57" customWidth="1"/>
    <col min="12296" max="12544" width="9.140625" style="57"/>
    <col min="12545" max="12545" width="23" style="57" customWidth="1"/>
    <col min="12546" max="12551" width="15.7109375" style="57" customWidth="1"/>
    <col min="12552" max="12800" width="9.140625" style="57"/>
    <col min="12801" max="12801" width="23" style="57" customWidth="1"/>
    <col min="12802" max="12807" width="15.7109375" style="57" customWidth="1"/>
    <col min="12808" max="13056" width="9.140625" style="57"/>
    <col min="13057" max="13057" width="23" style="57" customWidth="1"/>
    <col min="13058" max="13063" width="15.7109375" style="57" customWidth="1"/>
    <col min="13064" max="13312" width="9.140625" style="57"/>
    <col min="13313" max="13313" width="23" style="57" customWidth="1"/>
    <col min="13314" max="13319" width="15.7109375" style="57" customWidth="1"/>
    <col min="13320" max="13568" width="9.140625" style="57"/>
    <col min="13569" max="13569" width="23" style="57" customWidth="1"/>
    <col min="13570" max="13575" width="15.7109375" style="57" customWidth="1"/>
    <col min="13576" max="13824" width="9.140625" style="57"/>
    <col min="13825" max="13825" width="23" style="57" customWidth="1"/>
    <col min="13826" max="13831" width="15.7109375" style="57" customWidth="1"/>
    <col min="13832" max="14080" width="9.140625" style="57"/>
    <col min="14081" max="14081" width="23" style="57" customWidth="1"/>
    <col min="14082" max="14087" width="15.7109375" style="57" customWidth="1"/>
    <col min="14088" max="14336" width="9.140625" style="57"/>
    <col min="14337" max="14337" width="23" style="57" customWidth="1"/>
    <col min="14338" max="14343" width="15.7109375" style="57" customWidth="1"/>
    <col min="14344" max="14592" width="9.140625" style="57"/>
    <col min="14593" max="14593" width="23" style="57" customWidth="1"/>
    <col min="14594" max="14599" width="15.7109375" style="57" customWidth="1"/>
    <col min="14600" max="14848" width="9.140625" style="57"/>
    <col min="14849" max="14849" width="23" style="57" customWidth="1"/>
    <col min="14850" max="14855" width="15.7109375" style="57" customWidth="1"/>
    <col min="14856" max="15104" width="9.140625" style="57"/>
    <col min="15105" max="15105" width="23" style="57" customWidth="1"/>
    <col min="15106" max="15111" width="15.7109375" style="57" customWidth="1"/>
    <col min="15112" max="15360" width="9.140625" style="57"/>
    <col min="15361" max="15361" width="23" style="57" customWidth="1"/>
    <col min="15362" max="15367" width="15.7109375" style="57" customWidth="1"/>
    <col min="15368" max="15616" width="9.140625" style="57"/>
    <col min="15617" max="15617" width="23" style="57" customWidth="1"/>
    <col min="15618" max="15623" width="15.7109375" style="57" customWidth="1"/>
    <col min="15624" max="15872" width="9.140625" style="57"/>
    <col min="15873" max="15873" width="23" style="57" customWidth="1"/>
    <col min="15874" max="15879" width="15.7109375" style="57" customWidth="1"/>
    <col min="15880" max="16128" width="9.140625" style="57"/>
    <col min="16129" max="16129" width="23" style="57" customWidth="1"/>
    <col min="16130" max="16135" width="15.7109375" style="57" customWidth="1"/>
    <col min="16136" max="16384" width="9.140625" style="57"/>
  </cols>
  <sheetData>
    <row r="1" spans="1:12">
      <c r="G1" s="80" t="s">
        <v>61</v>
      </c>
    </row>
    <row r="3" spans="1:12" ht="19.5" customHeight="1">
      <c r="A3" s="1502" t="s">
        <v>414</v>
      </c>
      <c r="B3" s="1502"/>
      <c r="C3" s="1502"/>
      <c r="D3" s="1502"/>
      <c r="E3" s="1502"/>
      <c r="F3" s="1502"/>
      <c r="G3" s="1502"/>
    </row>
    <row r="4" spans="1:12" ht="16.5" customHeight="1">
      <c r="A4" s="1502" t="s">
        <v>357</v>
      </c>
      <c r="B4" s="1502"/>
      <c r="C4" s="1502"/>
      <c r="D4" s="1502"/>
      <c r="E4" s="1502"/>
      <c r="F4" s="1502"/>
      <c r="G4" s="1502"/>
    </row>
    <row r="5" spans="1:12" ht="15" thickBot="1"/>
    <row r="6" spans="1:12" ht="15.75" customHeight="1" thickTop="1">
      <c r="A6" s="1503" t="s">
        <v>33</v>
      </c>
      <c r="B6" s="1506" t="s">
        <v>423</v>
      </c>
      <c r="C6" s="1507"/>
      <c r="D6" s="1506" t="s">
        <v>424</v>
      </c>
      <c r="E6" s="1508"/>
      <c r="F6" s="1506" t="s">
        <v>4</v>
      </c>
      <c r="G6" s="1508"/>
      <c r="I6" s="81"/>
      <c r="J6" s="82"/>
      <c r="K6" s="81"/>
      <c r="L6" s="81"/>
    </row>
    <row r="7" spans="1:12" ht="15" customHeight="1">
      <c r="A7" s="1504"/>
      <c r="B7" s="1509" t="s">
        <v>62</v>
      </c>
      <c r="C7" s="83" t="s">
        <v>63</v>
      </c>
      <c r="D7" s="1509" t="s">
        <v>62</v>
      </c>
      <c r="E7" s="84" t="s">
        <v>63</v>
      </c>
      <c r="F7" s="1509" t="s">
        <v>64</v>
      </c>
      <c r="G7" s="1511" t="s">
        <v>65</v>
      </c>
    </row>
    <row r="8" spans="1:12" ht="15.75" customHeight="1" thickBot="1">
      <c r="A8" s="1505"/>
      <c r="B8" s="1510"/>
      <c r="C8" s="85" t="s">
        <v>66</v>
      </c>
      <c r="D8" s="1510"/>
      <c r="E8" s="86" t="s">
        <v>66</v>
      </c>
      <c r="F8" s="1510"/>
      <c r="G8" s="1512"/>
    </row>
    <row r="9" spans="1:12" ht="15.75" customHeight="1" thickTop="1">
      <c r="A9" s="1100" t="s">
        <v>67</v>
      </c>
      <c r="B9" s="87">
        <v>275.31962269753996</v>
      </c>
      <c r="C9" s="406">
        <v>97.143497357827187</v>
      </c>
      <c r="D9" s="88">
        <v>291.28713379556399</v>
      </c>
      <c r="E9" s="406">
        <f>D9/296*100</f>
        <v>98.407815471474322</v>
      </c>
      <c r="F9" s="401">
        <f>D9/B9*100</f>
        <v>105.79962697230832</v>
      </c>
      <c r="G9" s="409">
        <f>F9/101.7*100</f>
        <v>104.03109830118811</v>
      </c>
    </row>
    <row r="10" spans="1:12" ht="15" customHeight="1">
      <c r="A10" s="1101" t="s">
        <v>38</v>
      </c>
      <c r="B10" s="89">
        <v>271.31160658245312</v>
      </c>
      <c r="C10" s="406">
        <v>95.869825647509941</v>
      </c>
      <c r="D10" s="90">
        <v>279.70305058983632</v>
      </c>
      <c r="E10" s="406">
        <f t="shared" ref="E10:E22" si="0">D10/296*100</f>
        <v>94.494273847917682</v>
      </c>
      <c r="F10" s="402">
        <f t="shared" ref="F10:F23" si="1">D10/B10*100</f>
        <v>103.0929174439255</v>
      </c>
      <c r="G10" s="409">
        <f t="shared" ref="G10:G23" si="2">F10/101.7*100</f>
        <v>101.36963367150985</v>
      </c>
    </row>
    <row r="11" spans="1:12" ht="15" customHeight="1">
      <c r="A11" s="1101" t="s">
        <v>39</v>
      </c>
      <c r="B11" s="89">
        <v>267.67122627322635</v>
      </c>
      <c r="C11" s="406">
        <v>94.583472181352064</v>
      </c>
      <c r="D11" s="90">
        <v>274.91938089978089</v>
      </c>
      <c r="E11" s="406">
        <f t="shared" si="0"/>
        <v>92.878169222898947</v>
      </c>
      <c r="F11" s="402">
        <f t="shared" si="1"/>
        <v>102.70785722001958</v>
      </c>
      <c r="G11" s="409">
        <f t="shared" si="2"/>
        <v>100.99101004918344</v>
      </c>
    </row>
    <row r="12" spans="1:12" ht="15" customHeight="1">
      <c r="A12" s="1101" t="s">
        <v>40</v>
      </c>
      <c r="B12" s="89">
        <v>251.3242315726649</v>
      </c>
      <c r="C12" s="406">
        <v>88.807148965605975</v>
      </c>
      <c r="D12" s="90">
        <v>255.18057298950006</v>
      </c>
      <c r="E12" s="406">
        <f t="shared" si="0"/>
        <v>86.209653036993259</v>
      </c>
      <c r="F12" s="402">
        <f t="shared" si="1"/>
        <v>101.53440891580729</v>
      </c>
      <c r="G12" s="409">
        <f t="shared" si="2"/>
        <v>99.83717690836508</v>
      </c>
    </row>
    <row r="13" spans="1:12" ht="15" customHeight="1">
      <c r="A13" s="1101" t="s">
        <v>41</v>
      </c>
      <c r="B13" s="89">
        <v>302.72813021767149</v>
      </c>
      <c r="C13" s="406">
        <v>106.97107074829381</v>
      </c>
      <c r="D13" s="90">
        <v>313.4511927514688</v>
      </c>
      <c r="E13" s="406">
        <f t="shared" si="0"/>
        <v>105.89567322684756</v>
      </c>
      <c r="F13" s="402">
        <f t="shared" si="1"/>
        <v>103.54214275564253</v>
      </c>
      <c r="G13" s="409">
        <f t="shared" si="2"/>
        <v>101.81134980889138</v>
      </c>
    </row>
    <row r="14" spans="1:12" ht="15" customHeight="1">
      <c r="A14" s="1101" t="s">
        <v>42</v>
      </c>
      <c r="B14" s="89">
        <v>329.84577660868035</v>
      </c>
      <c r="C14" s="406">
        <v>116.55327795359729</v>
      </c>
      <c r="D14" s="90">
        <v>350.25220337505851</v>
      </c>
      <c r="E14" s="406">
        <f t="shared" si="0"/>
        <v>118.32844708616841</v>
      </c>
      <c r="F14" s="402">
        <f t="shared" si="1"/>
        <v>106.18665698138913</v>
      </c>
      <c r="G14" s="409">
        <f t="shared" si="2"/>
        <v>104.41165878209353</v>
      </c>
    </row>
    <row r="15" spans="1:12" ht="15" customHeight="1">
      <c r="A15" s="1101" t="s">
        <v>43</v>
      </c>
      <c r="B15" s="89">
        <v>303.47600696265556</v>
      </c>
      <c r="C15" s="406">
        <v>107.23533814934825</v>
      </c>
      <c r="D15" s="90">
        <v>315.45285728076601</v>
      </c>
      <c r="E15" s="406">
        <f t="shared" si="0"/>
        <v>106.57191124350203</v>
      </c>
      <c r="F15" s="402">
        <f t="shared" si="1"/>
        <v>103.94655591985045</v>
      </c>
      <c r="G15" s="409">
        <f t="shared" si="2"/>
        <v>102.20900287104273</v>
      </c>
    </row>
    <row r="16" spans="1:12" ht="15" customHeight="1">
      <c r="A16" s="1101" t="s">
        <v>44</v>
      </c>
      <c r="B16" s="91">
        <v>269.86372228274058</v>
      </c>
      <c r="C16" s="406">
        <v>95.358205753618591</v>
      </c>
      <c r="D16" s="90">
        <v>276.71619255898662</v>
      </c>
      <c r="E16" s="406">
        <f t="shared" si="0"/>
        <v>93.485200188846832</v>
      </c>
      <c r="F16" s="403">
        <f t="shared" si="1"/>
        <v>102.53923358733879</v>
      </c>
      <c r="G16" s="409">
        <f t="shared" si="2"/>
        <v>100.82520510062811</v>
      </c>
    </row>
    <row r="17" spans="1:7" ht="15" customHeight="1">
      <c r="A17" s="1101" t="s">
        <v>45</v>
      </c>
      <c r="B17" s="91">
        <v>272.33516267168602</v>
      </c>
      <c r="C17" s="406">
        <v>96.231506244412017</v>
      </c>
      <c r="D17" s="90">
        <v>282.58770102356891</v>
      </c>
      <c r="E17" s="406">
        <f t="shared" si="0"/>
        <v>95.468817913367872</v>
      </c>
      <c r="F17" s="403">
        <f t="shared" si="1"/>
        <v>103.76467667682078</v>
      </c>
      <c r="G17" s="409">
        <f t="shared" si="2"/>
        <v>102.03016389067923</v>
      </c>
    </row>
    <row r="18" spans="1:7" ht="15" customHeight="1">
      <c r="A18" s="1101" t="s">
        <v>46</v>
      </c>
      <c r="B18" s="91">
        <v>256.67334408234393</v>
      </c>
      <c r="C18" s="406">
        <v>90.697294728743444</v>
      </c>
      <c r="D18" s="90">
        <v>265.55718714309023</v>
      </c>
      <c r="E18" s="406">
        <f t="shared" si="0"/>
        <v>89.715265926719681</v>
      </c>
      <c r="F18" s="403">
        <f t="shared" si="1"/>
        <v>103.46114751124927</v>
      </c>
      <c r="G18" s="409">
        <f t="shared" si="2"/>
        <v>101.73170846730508</v>
      </c>
    </row>
    <row r="19" spans="1:7" ht="15" customHeight="1">
      <c r="A19" s="1101" t="s">
        <v>48</v>
      </c>
      <c r="B19" s="91">
        <v>283</v>
      </c>
      <c r="C19" s="406">
        <v>100</v>
      </c>
      <c r="D19" s="90">
        <v>296.77882019294049</v>
      </c>
      <c r="E19" s="406">
        <f t="shared" si="0"/>
        <v>100.26311493004746</v>
      </c>
      <c r="F19" s="403">
        <f t="shared" si="1"/>
        <v>104.86884105757615</v>
      </c>
      <c r="G19" s="409">
        <f t="shared" si="2"/>
        <v>103.11587124638754</v>
      </c>
    </row>
    <row r="20" spans="1:7" ht="15" customHeight="1">
      <c r="A20" s="1101" t="s">
        <v>47</v>
      </c>
      <c r="B20" s="91">
        <v>281</v>
      </c>
      <c r="C20" s="406">
        <v>99.293286219081267</v>
      </c>
      <c r="D20" s="90">
        <v>292.09837781266356</v>
      </c>
      <c r="E20" s="406">
        <f t="shared" si="0"/>
        <v>98.681884396170119</v>
      </c>
      <c r="F20" s="403">
        <f t="shared" si="1"/>
        <v>103.94960064507599</v>
      </c>
      <c r="G20" s="409">
        <f t="shared" si="2"/>
        <v>102.21199670115632</v>
      </c>
    </row>
    <row r="21" spans="1:7" ht="15" customHeight="1">
      <c r="A21" s="1101" t="s">
        <v>49</v>
      </c>
      <c r="B21" s="91">
        <v>256</v>
      </c>
      <c r="C21" s="406">
        <v>90.459363957597176</v>
      </c>
      <c r="D21" s="90">
        <v>263.80722683617552</v>
      </c>
      <c r="E21" s="406">
        <f t="shared" si="0"/>
        <v>89.124063120329566</v>
      </c>
      <c r="F21" s="403">
        <f t="shared" si="1"/>
        <v>103.04969798288106</v>
      </c>
      <c r="G21" s="409">
        <f t="shared" si="2"/>
        <v>101.32713665966673</v>
      </c>
    </row>
    <row r="22" spans="1:7" ht="15" customHeight="1" thickBot="1">
      <c r="A22" s="1102" t="s">
        <v>50</v>
      </c>
      <c r="B22" s="92">
        <v>320.65386111822835</v>
      </c>
      <c r="C22" s="407">
        <v>113.30525127852592</v>
      </c>
      <c r="D22" s="93">
        <v>342.39186182649081</v>
      </c>
      <c r="E22" s="406">
        <f t="shared" si="0"/>
        <v>115.67292629273338</v>
      </c>
      <c r="F22" s="404">
        <f t="shared" si="1"/>
        <v>106.77927302433056</v>
      </c>
      <c r="G22" s="409">
        <f t="shared" si="2"/>
        <v>104.99436875548729</v>
      </c>
    </row>
    <row r="23" spans="1:7" ht="15.95" customHeight="1" thickTop="1" thickBot="1">
      <c r="A23" s="1103" t="s">
        <v>34</v>
      </c>
      <c r="B23" s="94">
        <v>283.41539082477402</v>
      </c>
      <c r="C23" s="408">
        <v>100</v>
      </c>
      <c r="D23" s="95">
        <v>295.81509268402613</v>
      </c>
      <c r="E23" s="408">
        <v>100</v>
      </c>
      <c r="F23" s="405">
        <f t="shared" si="1"/>
        <v>104.37509826942264</v>
      </c>
      <c r="G23" s="408">
        <f t="shared" si="2"/>
        <v>102.63038177917663</v>
      </c>
    </row>
    <row r="24" spans="1:7" ht="15" thickTop="1"/>
    <row r="25" spans="1:7" s="97" customFormat="1" ht="24.75" customHeight="1">
      <c r="A25" s="1501" t="s">
        <v>860</v>
      </c>
      <c r="B25" s="1501"/>
      <c r="C25" s="1501"/>
      <c r="D25" s="1501"/>
      <c r="E25" s="1501"/>
      <c r="F25" s="1501"/>
      <c r="G25" s="1501"/>
    </row>
    <row r="26" spans="1:7" s="97" customFormat="1" ht="12.75" customHeight="1">
      <c r="A26" s="286" t="s">
        <v>415</v>
      </c>
      <c r="B26" s="286"/>
      <c r="C26" s="286"/>
      <c r="D26" s="286"/>
      <c r="E26" s="286"/>
      <c r="F26" s="286"/>
      <c r="G26" s="286"/>
    </row>
    <row r="27" spans="1:7">
      <c r="A27" s="96" t="s">
        <v>434</v>
      </c>
      <c r="B27" s="97"/>
    </row>
    <row r="28" spans="1:7">
      <c r="A28" s="98"/>
    </row>
  </sheetData>
  <mergeCells count="11">
    <mergeCell ref="A25:G25"/>
    <mergeCell ref="A3:G3"/>
    <mergeCell ref="A4:G4"/>
    <mergeCell ref="A6:A8"/>
    <mergeCell ref="B6:C6"/>
    <mergeCell ref="D6:E6"/>
    <mergeCell ref="F6:G6"/>
    <mergeCell ref="B7:B8"/>
    <mergeCell ref="D7:D8"/>
    <mergeCell ref="F7:F8"/>
    <mergeCell ref="G7:G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="75" zoomScaleNormal="75" workbookViewId="0">
      <selection activeCell="F18" sqref="F18"/>
    </sheetView>
  </sheetViews>
  <sheetFormatPr defaultRowHeight="15"/>
  <cols>
    <col min="1" max="1" width="60.140625" style="1" customWidth="1"/>
    <col min="2" max="3" width="22.7109375" style="1" customWidth="1"/>
    <col min="4" max="4" width="17.140625" style="1" customWidth="1"/>
    <col min="5" max="5" width="17" style="1" customWidth="1"/>
    <col min="6" max="6" width="22.7109375" style="1" customWidth="1"/>
    <col min="7" max="7" width="22" style="1" customWidth="1"/>
    <col min="8" max="256" width="9.140625" style="1"/>
    <col min="257" max="257" width="49.85546875" style="1" customWidth="1"/>
    <col min="258" max="258" width="20.42578125" style="1" customWidth="1"/>
    <col min="259" max="259" width="20.28515625" style="1" customWidth="1"/>
    <col min="260" max="260" width="17.140625" style="1" customWidth="1"/>
    <col min="261" max="261" width="17" style="1" customWidth="1"/>
    <col min="262" max="262" width="16.85546875" style="1" customWidth="1"/>
    <col min="263" max="263" width="17.140625" style="1" customWidth="1"/>
    <col min="264" max="512" width="9.140625" style="1"/>
    <col min="513" max="513" width="49.85546875" style="1" customWidth="1"/>
    <col min="514" max="514" width="20.42578125" style="1" customWidth="1"/>
    <col min="515" max="515" width="20.28515625" style="1" customWidth="1"/>
    <col min="516" max="516" width="17.140625" style="1" customWidth="1"/>
    <col min="517" max="517" width="17" style="1" customWidth="1"/>
    <col min="518" max="518" width="16.85546875" style="1" customWidth="1"/>
    <col min="519" max="519" width="17.140625" style="1" customWidth="1"/>
    <col min="520" max="768" width="9.140625" style="1"/>
    <col min="769" max="769" width="49.85546875" style="1" customWidth="1"/>
    <col min="770" max="770" width="20.42578125" style="1" customWidth="1"/>
    <col min="771" max="771" width="20.28515625" style="1" customWidth="1"/>
    <col min="772" max="772" width="17.140625" style="1" customWidth="1"/>
    <col min="773" max="773" width="17" style="1" customWidth="1"/>
    <col min="774" max="774" width="16.85546875" style="1" customWidth="1"/>
    <col min="775" max="775" width="17.140625" style="1" customWidth="1"/>
    <col min="776" max="1024" width="9.140625" style="1"/>
    <col min="1025" max="1025" width="49.85546875" style="1" customWidth="1"/>
    <col min="1026" max="1026" width="20.42578125" style="1" customWidth="1"/>
    <col min="1027" max="1027" width="20.28515625" style="1" customWidth="1"/>
    <col min="1028" max="1028" width="17.140625" style="1" customWidth="1"/>
    <col min="1029" max="1029" width="17" style="1" customWidth="1"/>
    <col min="1030" max="1030" width="16.85546875" style="1" customWidth="1"/>
    <col min="1031" max="1031" width="17.140625" style="1" customWidth="1"/>
    <col min="1032" max="1280" width="9.140625" style="1"/>
    <col min="1281" max="1281" width="49.85546875" style="1" customWidth="1"/>
    <col min="1282" max="1282" width="20.42578125" style="1" customWidth="1"/>
    <col min="1283" max="1283" width="20.28515625" style="1" customWidth="1"/>
    <col min="1284" max="1284" width="17.140625" style="1" customWidth="1"/>
    <col min="1285" max="1285" width="17" style="1" customWidth="1"/>
    <col min="1286" max="1286" width="16.85546875" style="1" customWidth="1"/>
    <col min="1287" max="1287" width="17.140625" style="1" customWidth="1"/>
    <col min="1288" max="1536" width="9.140625" style="1"/>
    <col min="1537" max="1537" width="49.85546875" style="1" customWidth="1"/>
    <col min="1538" max="1538" width="20.42578125" style="1" customWidth="1"/>
    <col min="1539" max="1539" width="20.28515625" style="1" customWidth="1"/>
    <col min="1540" max="1540" width="17.140625" style="1" customWidth="1"/>
    <col min="1541" max="1541" width="17" style="1" customWidth="1"/>
    <col min="1542" max="1542" width="16.85546875" style="1" customWidth="1"/>
    <col min="1543" max="1543" width="17.140625" style="1" customWidth="1"/>
    <col min="1544" max="1792" width="9.140625" style="1"/>
    <col min="1793" max="1793" width="49.85546875" style="1" customWidth="1"/>
    <col min="1794" max="1794" width="20.42578125" style="1" customWidth="1"/>
    <col min="1795" max="1795" width="20.28515625" style="1" customWidth="1"/>
    <col min="1796" max="1796" width="17.140625" style="1" customWidth="1"/>
    <col min="1797" max="1797" width="17" style="1" customWidth="1"/>
    <col min="1798" max="1798" width="16.85546875" style="1" customWidth="1"/>
    <col min="1799" max="1799" width="17.140625" style="1" customWidth="1"/>
    <col min="1800" max="2048" width="9.140625" style="1"/>
    <col min="2049" max="2049" width="49.85546875" style="1" customWidth="1"/>
    <col min="2050" max="2050" width="20.42578125" style="1" customWidth="1"/>
    <col min="2051" max="2051" width="20.28515625" style="1" customWidth="1"/>
    <col min="2052" max="2052" width="17.140625" style="1" customWidth="1"/>
    <col min="2053" max="2053" width="17" style="1" customWidth="1"/>
    <col min="2054" max="2054" width="16.85546875" style="1" customWidth="1"/>
    <col min="2055" max="2055" width="17.140625" style="1" customWidth="1"/>
    <col min="2056" max="2304" width="9.140625" style="1"/>
    <col min="2305" max="2305" width="49.85546875" style="1" customWidth="1"/>
    <col min="2306" max="2306" width="20.42578125" style="1" customWidth="1"/>
    <col min="2307" max="2307" width="20.28515625" style="1" customWidth="1"/>
    <col min="2308" max="2308" width="17.140625" style="1" customWidth="1"/>
    <col min="2309" max="2309" width="17" style="1" customWidth="1"/>
    <col min="2310" max="2310" width="16.85546875" style="1" customWidth="1"/>
    <col min="2311" max="2311" width="17.140625" style="1" customWidth="1"/>
    <col min="2312" max="2560" width="9.140625" style="1"/>
    <col min="2561" max="2561" width="49.85546875" style="1" customWidth="1"/>
    <col min="2562" max="2562" width="20.42578125" style="1" customWidth="1"/>
    <col min="2563" max="2563" width="20.28515625" style="1" customWidth="1"/>
    <col min="2564" max="2564" width="17.140625" style="1" customWidth="1"/>
    <col min="2565" max="2565" width="17" style="1" customWidth="1"/>
    <col min="2566" max="2566" width="16.85546875" style="1" customWidth="1"/>
    <col min="2567" max="2567" width="17.140625" style="1" customWidth="1"/>
    <col min="2568" max="2816" width="9.140625" style="1"/>
    <col min="2817" max="2817" width="49.85546875" style="1" customWidth="1"/>
    <col min="2818" max="2818" width="20.42578125" style="1" customWidth="1"/>
    <col min="2819" max="2819" width="20.28515625" style="1" customWidth="1"/>
    <col min="2820" max="2820" width="17.140625" style="1" customWidth="1"/>
    <col min="2821" max="2821" width="17" style="1" customWidth="1"/>
    <col min="2822" max="2822" width="16.85546875" style="1" customWidth="1"/>
    <col min="2823" max="2823" width="17.140625" style="1" customWidth="1"/>
    <col min="2824" max="3072" width="9.140625" style="1"/>
    <col min="3073" max="3073" width="49.85546875" style="1" customWidth="1"/>
    <col min="3074" max="3074" width="20.42578125" style="1" customWidth="1"/>
    <col min="3075" max="3075" width="20.28515625" style="1" customWidth="1"/>
    <col min="3076" max="3076" width="17.140625" style="1" customWidth="1"/>
    <col min="3077" max="3077" width="17" style="1" customWidth="1"/>
    <col min="3078" max="3078" width="16.85546875" style="1" customWidth="1"/>
    <col min="3079" max="3079" width="17.140625" style="1" customWidth="1"/>
    <col min="3080" max="3328" width="9.140625" style="1"/>
    <col min="3329" max="3329" width="49.85546875" style="1" customWidth="1"/>
    <col min="3330" max="3330" width="20.42578125" style="1" customWidth="1"/>
    <col min="3331" max="3331" width="20.28515625" style="1" customWidth="1"/>
    <col min="3332" max="3332" width="17.140625" style="1" customWidth="1"/>
    <col min="3333" max="3333" width="17" style="1" customWidth="1"/>
    <col min="3334" max="3334" width="16.85546875" style="1" customWidth="1"/>
    <col min="3335" max="3335" width="17.140625" style="1" customWidth="1"/>
    <col min="3336" max="3584" width="9.140625" style="1"/>
    <col min="3585" max="3585" width="49.85546875" style="1" customWidth="1"/>
    <col min="3586" max="3586" width="20.42578125" style="1" customWidth="1"/>
    <col min="3587" max="3587" width="20.28515625" style="1" customWidth="1"/>
    <col min="3588" max="3588" width="17.140625" style="1" customWidth="1"/>
    <col min="3589" max="3589" width="17" style="1" customWidth="1"/>
    <col min="3590" max="3590" width="16.85546875" style="1" customWidth="1"/>
    <col min="3591" max="3591" width="17.140625" style="1" customWidth="1"/>
    <col min="3592" max="3840" width="9.140625" style="1"/>
    <col min="3841" max="3841" width="49.85546875" style="1" customWidth="1"/>
    <col min="3842" max="3842" width="20.42578125" style="1" customWidth="1"/>
    <col min="3843" max="3843" width="20.28515625" style="1" customWidth="1"/>
    <col min="3844" max="3844" width="17.140625" style="1" customWidth="1"/>
    <col min="3845" max="3845" width="17" style="1" customWidth="1"/>
    <col min="3846" max="3846" width="16.85546875" style="1" customWidth="1"/>
    <col min="3847" max="3847" width="17.140625" style="1" customWidth="1"/>
    <col min="3848" max="4096" width="9.140625" style="1"/>
    <col min="4097" max="4097" width="49.85546875" style="1" customWidth="1"/>
    <col min="4098" max="4098" width="20.42578125" style="1" customWidth="1"/>
    <col min="4099" max="4099" width="20.28515625" style="1" customWidth="1"/>
    <col min="4100" max="4100" width="17.140625" style="1" customWidth="1"/>
    <col min="4101" max="4101" width="17" style="1" customWidth="1"/>
    <col min="4102" max="4102" width="16.85546875" style="1" customWidth="1"/>
    <col min="4103" max="4103" width="17.140625" style="1" customWidth="1"/>
    <col min="4104" max="4352" width="9.140625" style="1"/>
    <col min="4353" max="4353" width="49.85546875" style="1" customWidth="1"/>
    <col min="4354" max="4354" width="20.42578125" style="1" customWidth="1"/>
    <col min="4355" max="4355" width="20.28515625" style="1" customWidth="1"/>
    <col min="4356" max="4356" width="17.140625" style="1" customWidth="1"/>
    <col min="4357" max="4357" width="17" style="1" customWidth="1"/>
    <col min="4358" max="4358" width="16.85546875" style="1" customWidth="1"/>
    <col min="4359" max="4359" width="17.140625" style="1" customWidth="1"/>
    <col min="4360" max="4608" width="9.140625" style="1"/>
    <col min="4609" max="4609" width="49.85546875" style="1" customWidth="1"/>
    <col min="4610" max="4610" width="20.42578125" style="1" customWidth="1"/>
    <col min="4611" max="4611" width="20.28515625" style="1" customWidth="1"/>
    <col min="4612" max="4612" width="17.140625" style="1" customWidth="1"/>
    <col min="4613" max="4613" width="17" style="1" customWidth="1"/>
    <col min="4614" max="4614" width="16.85546875" style="1" customWidth="1"/>
    <col min="4615" max="4615" width="17.140625" style="1" customWidth="1"/>
    <col min="4616" max="4864" width="9.140625" style="1"/>
    <col min="4865" max="4865" width="49.85546875" style="1" customWidth="1"/>
    <col min="4866" max="4866" width="20.42578125" style="1" customWidth="1"/>
    <col min="4867" max="4867" width="20.28515625" style="1" customWidth="1"/>
    <col min="4868" max="4868" width="17.140625" style="1" customWidth="1"/>
    <col min="4869" max="4869" width="17" style="1" customWidth="1"/>
    <col min="4870" max="4870" width="16.85546875" style="1" customWidth="1"/>
    <col min="4871" max="4871" width="17.140625" style="1" customWidth="1"/>
    <col min="4872" max="5120" width="9.140625" style="1"/>
    <col min="5121" max="5121" width="49.85546875" style="1" customWidth="1"/>
    <col min="5122" max="5122" width="20.42578125" style="1" customWidth="1"/>
    <col min="5123" max="5123" width="20.28515625" style="1" customWidth="1"/>
    <col min="5124" max="5124" width="17.140625" style="1" customWidth="1"/>
    <col min="5125" max="5125" width="17" style="1" customWidth="1"/>
    <col min="5126" max="5126" width="16.85546875" style="1" customWidth="1"/>
    <col min="5127" max="5127" width="17.140625" style="1" customWidth="1"/>
    <col min="5128" max="5376" width="9.140625" style="1"/>
    <col min="5377" max="5377" width="49.85546875" style="1" customWidth="1"/>
    <col min="5378" max="5378" width="20.42578125" style="1" customWidth="1"/>
    <col min="5379" max="5379" width="20.28515625" style="1" customWidth="1"/>
    <col min="5380" max="5380" width="17.140625" style="1" customWidth="1"/>
    <col min="5381" max="5381" width="17" style="1" customWidth="1"/>
    <col min="5382" max="5382" width="16.85546875" style="1" customWidth="1"/>
    <col min="5383" max="5383" width="17.140625" style="1" customWidth="1"/>
    <col min="5384" max="5632" width="9.140625" style="1"/>
    <col min="5633" max="5633" width="49.85546875" style="1" customWidth="1"/>
    <col min="5634" max="5634" width="20.42578125" style="1" customWidth="1"/>
    <col min="5635" max="5635" width="20.28515625" style="1" customWidth="1"/>
    <col min="5636" max="5636" width="17.140625" style="1" customWidth="1"/>
    <col min="5637" max="5637" width="17" style="1" customWidth="1"/>
    <col min="5638" max="5638" width="16.85546875" style="1" customWidth="1"/>
    <col min="5639" max="5639" width="17.140625" style="1" customWidth="1"/>
    <col min="5640" max="5888" width="9.140625" style="1"/>
    <col min="5889" max="5889" width="49.85546875" style="1" customWidth="1"/>
    <col min="5890" max="5890" width="20.42578125" style="1" customWidth="1"/>
    <col min="5891" max="5891" width="20.28515625" style="1" customWidth="1"/>
    <col min="5892" max="5892" width="17.140625" style="1" customWidth="1"/>
    <col min="5893" max="5893" width="17" style="1" customWidth="1"/>
    <col min="5894" max="5894" width="16.85546875" style="1" customWidth="1"/>
    <col min="5895" max="5895" width="17.140625" style="1" customWidth="1"/>
    <col min="5896" max="6144" width="9.140625" style="1"/>
    <col min="6145" max="6145" width="49.85546875" style="1" customWidth="1"/>
    <col min="6146" max="6146" width="20.42578125" style="1" customWidth="1"/>
    <col min="6147" max="6147" width="20.28515625" style="1" customWidth="1"/>
    <col min="6148" max="6148" width="17.140625" style="1" customWidth="1"/>
    <col min="6149" max="6149" width="17" style="1" customWidth="1"/>
    <col min="6150" max="6150" width="16.85546875" style="1" customWidth="1"/>
    <col min="6151" max="6151" width="17.140625" style="1" customWidth="1"/>
    <col min="6152" max="6400" width="9.140625" style="1"/>
    <col min="6401" max="6401" width="49.85546875" style="1" customWidth="1"/>
    <col min="6402" max="6402" width="20.42578125" style="1" customWidth="1"/>
    <col min="6403" max="6403" width="20.28515625" style="1" customWidth="1"/>
    <col min="6404" max="6404" width="17.140625" style="1" customWidth="1"/>
    <col min="6405" max="6405" width="17" style="1" customWidth="1"/>
    <col min="6406" max="6406" width="16.85546875" style="1" customWidth="1"/>
    <col min="6407" max="6407" width="17.140625" style="1" customWidth="1"/>
    <col min="6408" max="6656" width="9.140625" style="1"/>
    <col min="6657" max="6657" width="49.85546875" style="1" customWidth="1"/>
    <col min="6658" max="6658" width="20.42578125" style="1" customWidth="1"/>
    <col min="6659" max="6659" width="20.28515625" style="1" customWidth="1"/>
    <col min="6660" max="6660" width="17.140625" style="1" customWidth="1"/>
    <col min="6661" max="6661" width="17" style="1" customWidth="1"/>
    <col min="6662" max="6662" width="16.85546875" style="1" customWidth="1"/>
    <col min="6663" max="6663" width="17.140625" style="1" customWidth="1"/>
    <col min="6664" max="6912" width="9.140625" style="1"/>
    <col min="6913" max="6913" width="49.85546875" style="1" customWidth="1"/>
    <col min="6914" max="6914" width="20.42578125" style="1" customWidth="1"/>
    <col min="6915" max="6915" width="20.28515625" style="1" customWidth="1"/>
    <col min="6916" max="6916" width="17.140625" style="1" customWidth="1"/>
    <col min="6917" max="6917" width="17" style="1" customWidth="1"/>
    <col min="6918" max="6918" width="16.85546875" style="1" customWidth="1"/>
    <col min="6919" max="6919" width="17.140625" style="1" customWidth="1"/>
    <col min="6920" max="7168" width="9.140625" style="1"/>
    <col min="7169" max="7169" width="49.85546875" style="1" customWidth="1"/>
    <col min="7170" max="7170" width="20.42578125" style="1" customWidth="1"/>
    <col min="7171" max="7171" width="20.28515625" style="1" customWidth="1"/>
    <col min="7172" max="7172" width="17.140625" style="1" customWidth="1"/>
    <col min="7173" max="7173" width="17" style="1" customWidth="1"/>
    <col min="7174" max="7174" width="16.85546875" style="1" customWidth="1"/>
    <col min="7175" max="7175" width="17.140625" style="1" customWidth="1"/>
    <col min="7176" max="7424" width="9.140625" style="1"/>
    <col min="7425" max="7425" width="49.85546875" style="1" customWidth="1"/>
    <col min="7426" max="7426" width="20.42578125" style="1" customWidth="1"/>
    <col min="7427" max="7427" width="20.28515625" style="1" customWidth="1"/>
    <col min="7428" max="7428" width="17.140625" style="1" customWidth="1"/>
    <col min="7429" max="7429" width="17" style="1" customWidth="1"/>
    <col min="7430" max="7430" width="16.85546875" style="1" customWidth="1"/>
    <col min="7431" max="7431" width="17.140625" style="1" customWidth="1"/>
    <col min="7432" max="7680" width="9.140625" style="1"/>
    <col min="7681" max="7681" width="49.85546875" style="1" customWidth="1"/>
    <col min="7682" max="7682" width="20.42578125" style="1" customWidth="1"/>
    <col min="7683" max="7683" width="20.28515625" style="1" customWidth="1"/>
    <col min="7684" max="7684" width="17.140625" style="1" customWidth="1"/>
    <col min="7685" max="7685" width="17" style="1" customWidth="1"/>
    <col min="7686" max="7686" width="16.85546875" style="1" customWidth="1"/>
    <col min="7687" max="7687" width="17.140625" style="1" customWidth="1"/>
    <col min="7688" max="7936" width="9.140625" style="1"/>
    <col min="7937" max="7937" width="49.85546875" style="1" customWidth="1"/>
    <col min="7938" max="7938" width="20.42578125" style="1" customWidth="1"/>
    <col min="7939" max="7939" width="20.28515625" style="1" customWidth="1"/>
    <col min="7940" max="7940" width="17.140625" style="1" customWidth="1"/>
    <col min="7941" max="7941" width="17" style="1" customWidth="1"/>
    <col min="7942" max="7942" width="16.85546875" style="1" customWidth="1"/>
    <col min="7943" max="7943" width="17.140625" style="1" customWidth="1"/>
    <col min="7944" max="8192" width="9.140625" style="1"/>
    <col min="8193" max="8193" width="49.85546875" style="1" customWidth="1"/>
    <col min="8194" max="8194" width="20.42578125" style="1" customWidth="1"/>
    <col min="8195" max="8195" width="20.28515625" style="1" customWidth="1"/>
    <col min="8196" max="8196" width="17.140625" style="1" customWidth="1"/>
    <col min="8197" max="8197" width="17" style="1" customWidth="1"/>
    <col min="8198" max="8198" width="16.85546875" style="1" customWidth="1"/>
    <col min="8199" max="8199" width="17.140625" style="1" customWidth="1"/>
    <col min="8200" max="8448" width="9.140625" style="1"/>
    <col min="8449" max="8449" width="49.85546875" style="1" customWidth="1"/>
    <col min="8450" max="8450" width="20.42578125" style="1" customWidth="1"/>
    <col min="8451" max="8451" width="20.28515625" style="1" customWidth="1"/>
    <col min="8452" max="8452" width="17.140625" style="1" customWidth="1"/>
    <col min="8453" max="8453" width="17" style="1" customWidth="1"/>
    <col min="8454" max="8454" width="16.85546875" style="1" customWidth="1"/>
    <col min="8455" max="8455" width="17.140625" style="1" customWidth="1"/>
    <col min="8456" max="8704" width="9.140625" style="1"/>
    <col min="8705" max="8705" width="49.85546875" style="1" customWidth="1"/>
    <col min="8706" max="8706" width="20.42578125" style="1" customWidth="1"/>
    <col min="8707" max="8707" width="20.28515625" style="1" customWidth="1"/>
    <col min="8708" max="8708" width="17.140625" style="1" customWidth="1"/>
    <col min="8709" max="8709" width="17" style="1" customWidth="1"/>
    <col min="8710" max="8710" width="16.85546875" style="1" customWidth="1"/>
    <col min="8711" max="8711" width="17.140625" style="1" customWidth="1"/>
    <col min="8712" max="8960" width="9.140625" style="1"/>
    <col min="8961" max="8961" width="49.85546875" style="1" customWidth="1"/>
    <col min="8962" max="8962" width="20.42578125" style="1" customWidth="1"/>
    <col min="8963" max="8963" width="20.28515625" style="1" customWidth="1"/>
    <col min="8964" max="8964" width="17.140625" style="1" customWidth="1"/>
    <col min="8965" max="8965" width="17" style="1" customWidth="1"/>
    <col min="8966" max="8966" width="16.85546875" style="1" customWidth="1"/>
    <col min="8967" max="8967" width="17.140625" style="1" customWidth="1"/>
    <col min="8968" max="9216" width="9.140625" style="1"/>
    <col min="9217" max="9217" width="49.85546875" style="1" customWidth="1"/>
    <col min="9218" max="9218" width="20.42578125" style="1" customWidth="1"/>
    <col min="9219" max="9219" width="20.28515625" style="1" customWidth="1"/>
    <col min="9220" max="9220" width="17.140625" style="1" customWidth="1"/>
    <col min="9221" max="9221" width="17" style="1" customWidth="1"/>
    <col min="9222" max="9222" width="16.85546875" style="1" customWidth="1"/>
    <col min="9223" max="9223" width="17.140625" style="1" customWidth="1"/>
    <col min="9224" max="9472" width="9.140625" style="1"/>
    <col min="9473" max="9473" width="49.85546875" style="1" customWidth="1"/>
    <col min="9474" max="9474" width="20.42578125" style="1" customWidth="1"/>
    <col min="9475" max="9475" width="20.28515625" style="1" customWidth="1"/>
    <col min="9476" max="9476" width="17.140625" style="1" customWidth="1"/>
    <col min="9477" max="9477" width="17" style="1" customWidth="1"/>
    <col min="9478" max="9478" width="16.85546875" style="1" customWidth="1"/>
    <col min="9479" max="9479" width="17.140625" style="1" customWidth="1"/>
    <col min="9480" max="9728" width="9.140625" style="1"/>
    <col min="9729" max="9729" width="49.85546875" style="1" customWidth="1"/>
    <col min="9730" max="9730" width="20.42578125" style="1" customWidth="1"/>
    <col min="9731" max="9731" width="20.28515625" style="1" customWidth="1"/>
    <col min="9732" max="9732" width="17.140625" style="1" customWidth="1"/>
    <col min="9733" max="9733" width="17" style="1" customWidth="1"/>
    <col min="9734" max="9734" width="16.85546875" style="1" customWidth="1"/>
    <col min="9735" max="9735" width="17.140625" style="1" customWidth="1"/>
    <col min="9736" max="9984" width="9.140625" style="1"/>
    <col min="9985" max="9985" width="49.85546875" style="1" customWidth="1"/>
    <col min="9986" max="9986" width="20.42578125" style="1" customWidth="1"/>
    <col min="9987" max="9987" width="20.28515625" style="1" customWidth="1"/>
    <col min="9988" max="9988" width="17.140625" style="1" customWidth="1"/>
    <col min="9989" max="9989" width="17" style="1" customWidth="1"/>
    <col min="9990" max="9990" width="16.85546875" style="1" customWidth="1"/>
    <col min="9991" max="9991" width="17.140625" style="1" customWidth="1"/>
    <col min="9992" max="10240" width="9.140625" style="1"/>
    <col min="10241" max="10241" width="49.85546875" style="1" customWidth="1"/>
    <col min="10242" max="10242" width="20.42578125" style="1" customWidth="1"/>
    <col min="10243" max="10243" width="20.28515625" style="1" customWidth="1"/>
    <col min="10244" max="10244" width="17.140625" style="1" customWidth="1"/>
    <col min="10245" max="10245" width="17" style="1" customWidth="1"/>
    <col min="10246" max="10246" width="16.85546875" style="1" customWidth="1"/>
    <col min="10247" max="10247" width="17.140625" style="1" customWidth="1"/>
    <col min="10248" max="10496" width="9.140625" style="1"/>
    <col min="10497" max="10497" width="49.85546875" style="1" customWidth="1"/>
    <col min="10498" max="10498" width="20.42578125" style="1" customWidth="1"/>
    <col min="10499" max="10499" width="20.28515625" style="1" customWidth="1"/>
    <col min="10500" max="10500" width="17.140625" style="1" customWidth="1"/>
    <col min="10501" max="10501" width="17" style="1" customWidth="1"/>
    <col min="10502" max="10502" width="16.85546875" style="1" customWidth="1"/>
    <col min="10503" max="10503" width="17.140625" style="1" customWidth="1"/>
    <col min="10504" max="10752" width="9.140625" style="1"/>
    <col min="10753" max="10753" width="49.85546875" style="1" customWidth="1"/>
    <col min="10754" max="10754" width="20.42578125" style="1" customWidth="1"/>
    <col min="10755" max="10755" width="20.28515625" style="1" customWidth="1"/>
    <col min="10756" max="10756" width="17.140625" style="1" customWidth="1"/>
    <col min="10757" max="10757" width="17" style="1" customWidth="1"/>
    <col min="10758" max="10758" width="16.85546875" style="1" customWidth="1"/>
    <col min="10759" max="10759" width="17.140625" style="1" customWidth="1"/>
    <col min="10760" max="11008" width="9.140625" style="1"/>
    <col min="11009" max="11009" width="49.85546875" style="1" customWidth="1"/>
    <col min="11010" max="11010" width="20.42578125" style="1" customWidth="1"/>
    <col min="11011" max="11011" width="20.28515625" style="1" customWidth="1"/>
    <col min="11012" max="11012" width="17.140625" style="1" customWidth="1"/>
    <col min="11013" max="11013" width="17" style="1" customWidth="1"/>
    <col min="11014" max="11014" width="16.85546875" style="1" customWidth="1"/>
    <col min="11015" max="11015" width="17.140625" style="1" customWidth="1"/>
    <col min="11016" max="11264" width="9.140625" style="1"/>
    <col min="11265" max="11265" width="49.85546875" style="1" customWidth="1"/>
    <col min="11266" max="11266" width="20.42578125" style="1" customWidth="1"/>
    <col min="11267" max="11267" width="20.28515625" style="1" customWidth="1"/>
    <col min="11268" max="11268" width="17.140625" style="1" customWidth="1"/>
    <col min="11269" max="11269" width="17" style="1" customWidth="1"/>
    <col min="11270" max="11270" width="16.85546875" style="1" customWidth="1"/>
    <col min="11271" max="11271" width="17.140625" style="1" customWidth="1"/>
    <col min="11272" max="11520" width="9.140625" style="1"/>
    <col min="11521" max="11521" width="49.85546875" style="1" customWidth="1"/>
    <col min="11522" max="11522" width="20.42578125" style="1" customWidth="1"/>
    <col min="11523" max="11523" width="20.28515625" style="1" customWidth="1"/>
    <col min="11524" max="11524" width="17.140625" style="1" customWidth="1"/>
    <col min="11525" max="11525" width="17" style="1" customWidth="1"/>
    <col min="11526" max="11526" width="16.85546875" style="1" customWidth="1"/>
    <col min="11527" max="11527" width="17.140625" style="1" customWidth="1"/>
    <col min="11528" max="11776" width="9.140625" style="1"/>
    <col min="11777" max="11777" width="49.85546875" style="1" customWidth="1"/>
    <col min="11778" max="11778" width="20.42578125" style="1" customWidth="1"/>
    <col min="11779" max="11779" width="20.28515625" style="1" customWidth="1"/>
    <col min="11780" max="11780" width="17.140625" style="1" customWidth="1"/>
    <col min="11781" max="11781" width="17" style="1" customWidth="1"/>
    <col min="11782" max="11782" width="16.85546875" style="1" customWidth="1"/>
    <col min="11783" max="11783" width="17.140625" style="1" customWidth="1"/>
    <col min="11784" max="12032" width="9.140625" style="1"/>
    <col min="12033" max="12033" width="49.85546875" style="1" customWidth="1"/>
    <col min="12034" max="12034" width="20.42578125" style="1" customWidth="1"/>
    <col min="12035" max="12035" width="20.28515625" style="1" customWidth="1"/>
    <col min="12036" max="12036" width="17.140625" style="1" customWidth="1"/>
    <col min="12037" max="12037" width="17" style="1" customWidth="1"/>
    <col min="12038" max="12038" width="16.85546875" style="1" customWidth="1"/>
    <col min="12039" max="12039" width="17.140625" style="1" customWidth="1"/>
    <col min="12040" max="12288" width="9.140625" style="1"/>
    <col min="12289" max="12289" width="49.85546875" style="1" customWidth="1"/>
    <col min="12290" max="12290" width="20.42578125" style="1" customWidth="1"/>
    <col min="12291" max="12291" width="20.28515625" style="1" customWidth="1"/>
    <col min="12292" max="12292" width="17.140625" style="1" customWidth="1"/>
    <col min="12293" max="12293" width="17" style="1" customWidth="1"/>
    <col min="12294" max="12294" width="16.85546875" style="1" customWidth="1"/>
    <col min="12295" max="12295" width="17.140625" style="1" customWidth="1"/>
    <col min="12296" max="12544" width="9.140625" style="1"/>
    <col min="12545" max="12545" width="49.85546875" style="1" customWidth="1"/>
    <col min="12546" max="12546" width="20.42578125" style="1" customWidth="1"/>
    <col min="12547" max="12547" width="20.28515625" style="1" customWidth="1"/>
    <col min="12548" max="12548" width="17.140625" style="1" customWidth="1"/>
    <col min="12549" max="12549" width="17" style="1" customWidth="1"/>
    <col min="12550" max="12550" width="16.85546875" style="1" customWidth="1"/>
    <col min="12551" max="12551" width="17.140625" style="1" customWidth="1"/>
    <col min="12552" max="12800" width="9.140625" style="1"/>
    <col min="12801" max="12801" width="49.85546875" style="1" customWidth="1"/>
    <col min="12802" max="12802" width="20.42578125" style="1" customWidth="1"/>
    <col min="12803" max="12803" width="20.28515625" style="1" customWidth="1"/>
    <col min="12804" max="12804" width="17.140625" style="1" customWidth="1"/>
    <col min="12805" max="12805" width="17" style="1" customWidth="1"/>
    <col min="12806" max="12806" width="16.85546875" style="1" customWidth="1"/>
    <col min="12807" max="12807" width="17.140625" style="1" customWidth="1"/>
    <col min="12808" max="13056" width="9.140625" style="1"/>
    <col min="13057" max="13057" width="49.85546875" style="1" customWidth="1"/>
    <col min="13058" max="13058" width="20.42578125" style="1" customWidth="1"/>
    <col min="13059" max="13059" width="20.28515625" style="1" customWidth="1"/>
    <col min="13060" max="13060" width="17.140625" style="1" customWidth="1"/>
    <col min="13061" max="13061" width="17" style="1" customWidth="1"/>
    <col min="13062" max="13062" width="16.85546875" style="1" customWidth="1"/>
    <col min="13063" max="13063" width="17.140625" style="1" customWidth="1"/>
    <col min="13064" max="13312" width="9.140625" style="1"/>
    <col min="13313" max="13313" width="49.85546875" style="1" customWidth="1"/>
    <col min="13314" max="13314" width="20.42578125" style="1" customWidth="1"/>
    <col min="13315" max="13315" width="20.28515625" style="1" customWidth="1"/>
    <col min="13316" max="13316" width="17.140625" style="1" customWidth="1"/>
    <col min="13317" max="13317" width="17" style="1" customWidth="1"/>
    <col min="13318" max="13318" width="16.85546875" style="1" customWidth="1"/>
    <col min="13319" max="13319" width="17.140625" style="1" customWidth="1"/>
    <col min="13320" max="13568" width="9.140625" style="1"/>
    <col min="13569" max="13569" width="49.85546875" style="1" customWidth="1"/>
    <col min="13570" max="13570" width="20.42578125" style="1" customWidth="1"/>
    <col min="13571" max="13571" width="20.28515625" style="1" customWidth="1"/>
    <col min="13572" max="13572" width="17.140625" style="1" customWidth="1"/>
    <col min="13573" max="13573" width="17" style="1" customWidth="1"/>
    <col min="13574" max="13574" width="16.85546875" style="1" customWidth="1"/>
    <col min="13575" max="13575" width="17.140625" style="1" customWidth="1"/>
    <col min="13576" max="13824" width="9.140625" style="1"/>
    <col min="13825" max="13825" width="49.85546875" style="1" customWidth="1"/>
    <col min="13826" max="13826" width="20.42578125" style="1" customWidth="1"/>
    <col min="13827" max="13827" width="20.28515625" style="1" customWidth="1"/>
    <col min="13828" max="13828" width="17.140625" style="1" customWidth="1"/>
    <col min="13829" max="13829" width="17" style="1" customWidth="1"/>
    <col min="13830" max="13830" width="16.85546875" style="1" customWidth="1"/>
    <col min="13831" max="13831" width="17.140625" style="1" customWidth="1"/>
    <col min="13832" max="14080" width="9.140625" style="1"/>
    <col min="14081" max="14081" width="49.85546875" style="1" customWidth="1"/>
    <col min="14082" max="14082" width="20.42578125" style="1" customWidth="1"/>
    <col min="14083" max="14083" width="20.28515625" style="1" customWidth="1"/>
    <col min="14084" max="14084" width="17.140625" style="1" customWidth="1"/>
    <col min="14085" max="14085" width="17" style="1" customWidth="1"/>
    <col min="14086" max="14086" width="16.85546875" style="1" customWidth="1"/>
    <col min="14087" max="14087" width="17.140625" style="1" customWidth="1"/>
    <col min="14088" max="14336" width="9.140625" style="1"/>
    <col min="14337" max="14337" width="49.85546875" style="1" customWidth="1"/>
    <col min="14338" max="14338" width="20.42578125" style="1" customWidth="1"/>
    <col min="14339" max="14339" width="20.28515625" style="1" customWidth="1"/>
    <col min="14340" max="14340" width="17.140625" style="1" customWidth="1"/>
    <col min="14341" max="14341" width="17" style="1" customWidth="1"/>
    <col min="14342" max="14342" width="16.85546875" style="1" customWidth="1"/>
    <col min="14343" max="14343" width="17.140625" style="1" customWidth="1"/>
    <col min="14344" max="14592" width="9.140625" style="1"/>
    <col min="14593" max="14593" width="49.85546875" style="1" customWidth="1"/>
    <col min="14594" max="14594" width="20.42578125" style="1" customWidth="1"/>
    <col min="14595" max="14595" width="20.28515625" style="1" customWidth="1"/>
    <col min="14596" max="14596" width="17.140625" style="1" customWidth="1"/>
    <col min="14597" max="14597" width="17" style="1" customWidth="1"/>
    <col min="14598" max="14598" width="16.85546875" style="1" customWidth="1"/>
    <col min="14599" max="14599" width="17.140625" style="1" customWidth="1"/>
    <col min="14600" max="14848" width="9.140625" style="1"/>
    <col min="14849" max="14849" width="49.85546875" style="1" customWidth="1"/>
    <col min="14850" max="14850" width="20.42578125" style="1" customWidth="1"/>
    <col min="14851" max="14851" width="20.28515625" style="1" customWidth="1"/>
    <col min="14852" max="14852" width="17.140625" style="1" customWidth="1"/>
    <col min="14853" max="14853" width="17" style="1" customWidth="1"/>
    <col min="14854" max="14854" width="16.85546875" style="1" customWidth="1"/>
    <col min="14855" max="14855" width="17.140625" style="1" customWidth="1"/>
    <col min="14856" max="15104" width="9.140625" style="1"/>
    <col min="15105" max="15105" width="49.85546875" style="1" customWidth="1"/>
    <col min="15106" max="15106" width="20.42578125" style="1" customWidth="1"/>
    <col min="15107" max="15107" width="20.28515625" style="1" customWidth="1"/>
    <col min="15108" max="15108" width="17.140625" style="1" customWidth="1"/>
    <col min="15109" max="15109" width="17" style="1" customWidth="1"/>
    <col min="15110" max="15110" width="16.85546875" style="1" customWidth="1"/>
    <col min="15111" max="15111" width="17.140625" style="1" customWidth="1"/>
    <col min="15112" max="15360" width="9.140625" style="1"/>
    <col min="15361" max="15361" width="49.85546875" style="1" customWidth="1"/>
    <col min="15362" max="15362" width="20.42578125" style="1" customWidth="1"/>
    <col min="15363" max="15363" width="20.28515625" style="1" customWidth="1"/>
    <col min="15364" max="15364" width="17.140625" style="1" customWidth="1"/>
    <col min="15365" max="15365" width="17" style="1" customWidth="1"/>
    <col min="15366" max="15366" width="16.85546875" style="1" customWidth="1"/>
    <col min="15367" max="15367" width="17.140625" style="1" customWidth="1"/>
    <col min="15368" max="15616" width="9.140625" style="1"/>
    <col min="15617" max="15617" width="49.85546875" style="1" customWidth="1"/>
    <col min="15618" max="15618" width="20.42578125" style="1" customWidth="1"/>
    <col min="15619" max="15619" width="20.28515625" style="1" customWidth="1"/>
    <col min="15620" max="15620" width="17.140625" style="1" customWidth="1"/>
    <col min="15621" max="15621" width="17" style="1" customWidth="1"/>
    <col min="15622" max="15622" width="16.85546875" style="1" customWidth="1"/>
    <col min="15623" max="15623" width="17.140625" style="1" customWidth="1"/>
    <col min="15624" max="15872" width="9.140625" style="1"/>
    <col min="15873" max="15873" width="49.85546875" style="1" customWidth="1"/>
    <col min="15874" max="15874" width="20.42578125" style="1" customWidth="1"/>
    <col min="15875" max="15875" width="20.28515625" style="1" customWidth="1"/>
    <col min="15876" max="15876" width="17.140625" style="1" customWidth="1"/>
    <col min="15877" max="15877" width="17" style="1" customWidth="1"/>
    <col min="15878" max="15878" width="16.85546875" style="1" customWidth="1"/>
    <col min="15879" max="15879" width="17.140625" style="1" customWidth="1"/>
    <col min="15880" max="16128" width="9.140625" style="1"/>
    <col min="16129" max="16129" width="49.85546875" style="1" customWidth="1"/>
    <col min="16130" max="16130" width="20.42578125" style="1" customWidth="1"/>
    <col min="16131" max="16131" width="20.28515625" style="1" customWidth="1"/>
    <col min="16132" max="16132" width="17.140625" style="1" customWidth="1"/>
    <col min="16133" max="16133" width="17" style="1" customWidth="1"/>
    <col min="16134" max="16134" width="16.85546875" style="1" customWidth="1"/>
    <col min="16135" max="16135" width="17.140625" style="1" customWidth="1"/>
    <col min="16136" max="16384" width="9.140625" style="1"/>
  </cols>
  <sheetData>
    <row r="1" spans="1:7" ht="38.1" customHeight="1">
      <c r="G1" s="48" t="s">
        <v>68</v>
      </c>
    </row>
    <row r="2" spans="1:7" ht="15" customHeight="1"/>
    <row r="3" spans="1:7" ht="38.1" customHeight="1">
      <c r="A3" s="1513" t="s">
        <v>69</v>
      </c>
      <c r="B3" s="1513"/>
      <c r="C3" s="1513"/>
      <c r="D3" s="1513"/>
      <c r="E3" s="1513"/>
      <c r="F3" s="1513"/>
      <c r="G3" s="1513"/>
    </row>
    <row r="4" spans="1:7" ht="38.1" customHeight="1" thickBot="1">
      <c r="A4" s="99"/>
      <c r="B4" s="100"/>
      <c r="C4" s="100"/>
      <c r="D4" s="100"/>
      <c r="E4" s="100"/>
      <c r="F4" s="100"/>
      <c r="G4" s="100"/>
    </row>
    <row r="5" spans="1:7" ht="24" customHeight="1" thickTop="1">
      <c r="A5" s="1514" t="s">
        <v>70</v>
      </c>
      <c r="B5" s="1516" t="s">
        <v>423</v>
      </c>
      <c r="C5" s="1518" t="s">
        <v>424</v>
      </c>
      <c r="D5" s="1520" t="s">
        <v>4</v>
      </c>
      <c r="E5" s="1521"/>
      <c r="F5" s="1520" t="s">
        <v>71</v>
      </c>
      <c r="G5" s="1522"/>
    </row>
    <row r="6" spans="1:7" ht="36.75" customHeight="1" thickBot="1">
      <c r="A6" s="1515"/>
      <c r="B6" s="1517"/>
      <c r="C6" s="1519"/>
      <c r="D6" s="451" t="s">
        <v>6</v>
      </c>
      <c r="E6" s="452" t="s">
        <v>72</v>
      </c>
      <c r="F6" s="453" t="s">
        <v>423</v>
      </c>
      <c r="G6" s="524" t="s">
        <v>424</v>
      </c>
    </row>
    <row r="7" spans="1:7" ht="38.1" customHeight="1" thickTop="1" thickBot="1">
      <c r="A7" s="1104" t="s">
        <v>34</v>
      </c>
      <c r="B7" s="454">
        <v>10130.700000000001</v>
      </c>
      <c r="C7" s="455">
        <v>10504.9</v>
      </c>
      <c r="D7" s="456">
        <f>C7/B7*100</f>
        <v>103.6937230398689</v>
      </c>
      <c r="E7" s="1120">
        <f>D7/101.7*100</f>
        <v>101.96039630272263</v>
      </c>
      <c r="F7" s="1109">
        <v>100</v>
      </c>
      <c r="G7" s="1110">
        <v>100</v>
      </c>
    </row>
    <row r="8" spans="1:7" ht="38.1" customHeight="1">
      <c r="A8" s="1105" t="s">
        <v>23</v>
      </c>
      <c r="B8" s="101"/>
      <c r="C8" s="102"/>
      <c r="D8" s="103"/>
      <c r="E8" s="102"/>
      <c r="F8" s="104"/>
      <c r="G8" s="460"/>
    </row>
    <row r="9" spans="1:7" ht="38.1" customHeight="1">
      <c r="A9" s="1106" t="s">
        <v>73</v>
      </c>
      <c r="B9" s="105">
        <v>6208.7</v>
      </c>
      <c r="C9" s="106">
        <v>6445.2</v>
      </c>
      <c r="D9" s="107">
        <f>C9/B9*100</f>
        <v>103.80917100198108</v>
      </c>
      <c r="E9" s="1117">
        <f t="shared" ref="E9:E12" si="0">D9/101.7*100</f>
        <v>102.07391445622524</v>
      </c>
      <c r="F9" s="1111">
        <f>B9/B7*100</f>
        <v>61.285992083469054</v>
      </c>
      <c r="G9" s="1112">
        <f>C9/C7*100</f>
        <v>61.35422517111062</v>
      </c>
    </row>
    <row r="10" spans="1:7" ht="38.1" customHeight="1">
      <c r="A10" s="1107" t="s">
        <v>74</v>
      </c>
      <c r="B10" s="108">
        <v>407.6</v>
      </c>
      <c r="C10" s="109">
        <v>504.6</v>
      </c>
      <c r="D10" s="110">
        <f>C10/B10*100</f>
        <v>123.79784102060844</v>
      </c>
      <c r="E10" s="1118">
        <f t="shared" si="0"/>
        <v>121.7284572474026</v>
      </c>
      <c r="F10" s="1113">
        <f>B10/B7*100</f>
        <v>4.0234139792906705</v>
      </c>
      <c r="G10" s="1114">
        <f>C10/C7*100</f>
        <v>4.8034726651372219</v>
      </c>
    </row>
    <row r="11" spans="1:7" ht="38.1" customHeight="1">
      <c r="A11" s="1107" t="s">
        <v>75</v>
      </c>
      <c r="B11" s="108">
        <v>3.2</v>
      </c>
      <c r="C11" s="109">
        <v>3.4</v>
      </c>
      <c r="D11" s="110">
        <f>C11/B11*100</f>
        <v>106.25</v>
      </c>
      <c r="E11" s="1118">
        <f t="shared" si="0"/>
        <v>104.47394296951819</v>
      </c>
      <c r="F11" s="1113">
        <f>B11/B7*100</f>
        <v>3.1587155872743244E-2</v>
      </c>
      <c r="G11" s="1114">
        <f>C11/C7*100</f>
        <v>3.2365848318403792E-2</v>
      </c>
    </row>
    <row r="12" spans="1:7" ht="38.1" customHeight="1" thickBot="1">
      <c r="A12" s="1108" t="s">
        <v>76</v>
      </c>
      <c r="B12" s="111">
        <v>3511.2</v>
      </c>
      <c r="C12" s="112">
        <v>3551.7</v>
      </c>
      <c r="D12" s="113">
        <f>C12/B12*100</f>
        <v>101.15345181134654</v>
      </c>
      <c r="E12" s="1119">
        <f t="shared" si="0"/>
        <v>99.462587818433178</v>
      </c>
      <c r="F12" s="1115">
        <f>B12/B7*100</f>
        <v>34.659006781367523</v>
      </c>
      <c r="G12" s="1116">
        <f>C12/C7*100</f>
        <v>33.809936315433745</v>
      </c>
    </row>
    <row r="13" spans="1:7" ht="21" customHeight="1" thickTop="1">
      <c r="A13" s="114"/>
      <c r="B13" s="115"/>
      <c r="C13" s="115"/>
      <c r="D13" s="115"/>
      <c r="E13" s="115"/>
      <c r="F13" s="115"/>
      <c r="G13" s="115"/>
    </row>
    <row r="14" spans="1:7">
      <c r="A14" s="381" t="s">
        <v>365</v>
      </c>
      <c r="B14" s="115"/>
      <c r="C14" s="115"/>
      <c r="D14" s="115"/>
      <c r="E14" s="115"/>
      <c r="F14" s="115"/>
      <c r="G14" s="115"/>
    </row>
    <row r="15" spans="1:7" s="29" customFormat="1">
      <c r="A15" s="513" t="s">
        <v>435</v>
      </c>
    </row>
  </sheetData>
  <mergeCells count="6">
    <mergeCell ref="A3:G3"/>
    <mergeCell ref="A5:A6"/>
    <mergeCell ref="B5:B6"/>
    <mergeCell ref="C5:C6"/>
    <mergeCell ref="D5:E5"/>
    <mergeCell ref="F5:G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9"/>
  <sheetViews>
    <sheetView topLeftCell="A10" workbookViewId="0">
      <selection activeCell="B21" sqref="B21"/>
    </sheetView>
  </sheetViews>
  <sheetFormatPr defaultRowHeight="26.25"/>
  <cols>
    <col min="1" max="1" width="12.5703125" style="274" customWidth="1"/>
    <col min="2" max="2" width="103.7109375" style="275" customWidth="1"/>
    <col min="3" max="256" width="9.140625" style="120"/>
    <col min="257" max="257" width="12.5703125" style="120" customWidth="1"/>
    <col min="258" max="258" width="103.7109375" style="120" customWidth="1"/>
    <col min="259" max="512" width="9.140625" style="120"/>
    <col min="513" max="513" width="12.5703125" style="120" customWidth="1"/>
    <col min="514" max="514" width="103.7109375" style="120" customWidth="1"/>
    <col min="515" max="768" width="9.140625" style="120"/>
    <col min="769" max="769" width="12.5703125" style="120" customWidth="1"/>
    <col min="770" max="770" width="103.7109375" style="120" customWidth="1"/>
    <col min="771" max="1024" width="9.140625" style="120"/>
    <col min="1025" max="1025" width="12.5703125" style="120" customWidth="1"/>
    <col min="1026" max="1026" width="103.7109375" style="120" customWidth="1"/>
    <col min="1027" max="1280" width="9.140625" style="120"/>
    <col min="1281" max="1281" width="12.5703125" style="120" customWidth="1"/>
    <col min="1282" max="1282" width="103.7109375" style="120" customWidth="1"/>
    <col min="1283" max="1536" width="9.140625" style="120"/>
    <col min="1537" max="1537" width="12.5703125" style="120" customWidth="1"/>
    <col min="1538" max="1538" width="103.7109375" style="120" customWidth="1"/>
    <col min="1539" max="1792" width="9.140625" style="120"/>
    <col min="1793" max="1793" width="12.5703125" style="120" customWidth="1"/>
    <col min="1794" max="1794" width="103.7109375" style="120" customWidth="1"/>
    <col min="1795" max="2048" width="9.140625" style="120"/>
    <col min="2049" max="2049" width="12.5703125" style="120" customWidth="1"/>
    <col min="2050" max="2050" width="103.7109375" style="120" customWidth="1"/>
    <col min="2051" max="2304" width="9.140625" style="120"/>
    <col min="2305" max="2305" width="12.5703125" style="120" customWidth="1"/>
    <col min="2306" max="2306" width="103.7109375" style="120" customWidth="1"/>
    <col min="2307" max="2560" width="9.140625" style="120"/>
    <col min="2561" max="2561" width="12.5703125" style="120" customWidth="1"/>
    <col min="2562" max="2562" width="103.7109375" style="120" customWidth="1"/>
    <col min="2563" max="2816" width="9.140625" style="120"/>
    <col min="2817" max="2817" width="12.5703125" style="120" customWidth="1"/>
    <col min="2818" max="2818" width="103.7109375" style="120" customWidth="1"/>
    <col min="2819" max="3072" width="9.140625" style="120"/>
    <col min="3073" max="3073" width="12.5703125" style="120" customWidth="1"/>
    <col min="3074" max="3074" width="103.7109375" style="120" customWidth="1"/>
    <col min="3075" max="3328" width="9.140625" style="120"/>
    <col min="3329" max="3329" width="12.5703125" style="120" customWidth="1"/>
    <col min="3330" max="3330" width="103.7109375" style="120" customWidth="1"/>
    <col min="3331" max="3584" width="9.140625" style="120"/>
    <col min="3585" max="3585" width="12.5703125" style="120" customWidth="1"/>
    <col min="3586" max="3586" width="103.7109375" style="120" customWidth="1"/>
    <col min="3587" max="3840" width="9.140625" style="120"/>
    <col min="3841" max="3841" width="12.5703125" style="120" customWidth="1"/>
    <col min="3842" max="3842" width="103.7109375" style="120" customWidth="1"/>
    <col min="3843" max="4096" width="9.140625" style="120"/>
    <col min="4097" max="4097" width="12.5703125" style="120" customWidth="1"/>
    <col min="4098" max="4098" width="103.7109375" style="120" customWidth="1"/>
    <col min="4099" max="4352" width="9.140625" style="120"/>
    <col min="4353" max="4353" width="12.5703125" style="120" customWidth="1"/>
    <col min="4354" max="4354" width="103.7109375" style="120" customWidth="1"/>
    <col min="4355" max="4608" width="9.140625" style="120"/>
    <col min="4609" max="4609" width="12.5703125" style="120" customWidth="1"/>
    <col min="4610" max="4610" width="103.7109375" style="120" customWidth="1"/>
    <col min="4611" max="4864" width="9.140625" style="120"/>
    <col min="4865" max="4865" width="12.5703125" style="120" customWidth="1"/>
    <col min="4866" max="4866" width="103.7109375" style="120" customWidth="1"/>
    <col min="4867" max="5120" width="9.140625" style="120"/>
    <col min="5121" max="5121" width="12.5703125" style="120" customWidth="1"/>
    <col min="5122" max="5122" width="103.7109375" style="120" customWidth="1"/>
    <col min="5123" max="5376" width="9.140625" style="120"/>
    <col min="5377" max="5377" width="12.5703125" style="120" customWidth="1"/>
    <col min="5378" max="5378" width="103.7109375" style="120" customWidth="1"/>
    <col min="5379" max="5632" width="9.140625" style="120"/>
    <col min="5633" max="5633" width="12.5703125" style="120" customWidth="1"/>
    <col min="5634" max="5634" width="103.7109375" style="120" customWidth="1"/>
    <col min="5635" max="5888" width="9.140625" style="120"/>
    <col min="5889" max="5889" width="12.5703125" style="120" customWidth="1"/>
    <col min="5890" max="5890" width="103.7109375" style="120" customWidth="1"/>
    <col min="5891" max="6144" width="9.140625" style="120"/>
    <col min="6145" max="6145" width="12.5703125" style="120" customWidth="1"/>
    <col min="6146" max="6146" width="103.7109375" style="120" customWidth="1"/>
    <col min="6147" max="6400" width="9.140625" style="120"/>
    <col min="6401" max="6401" width="12.5703125" style="120" customWidth="1"/>
    <col min="6402" max="6402" width="103.7109375" style="120" customWidth="1"/>
    <col min="6403" max="6656" width="9.140625" style="120"/>
    <col min="6657" max="6657" width="12.5703125" style="120" customWidth="1"/>
    <col min="6658" max="6658" width="103.7109375" style="120" customWidth="1"/>
    <col min="6659" max="6912" width="9.140625" style="120"/>
    <col min="6913" max="6913" width="12.5703125" style="120" customWidth="1"/>
    <col min="6914" max="6914" width="103.7109375" style="120" customWidth="1"/>
    <col min="6915" max="7168" width="9.140625" style="120"/>
    <col min="7169" max="7169" width="12.5703125" style="120" customWidth="1"/>
    <col min="7170" max="7170" width="103.7109375" style="120" customWidth="1"/>
    <col min="7171" max="7424" width="9.140625" style="120"/>
    <col min="7425" max="7425" width="12.5703125" style="120" customWidth="1"/>
    <col min="7426" max="7426" width="103.7109375" style="120" customWidth="1"/>
    <col min="7427" max="7680" width="9.140625" style="120"/>
    <col min="7681" max="7681" width="12.5703125" style="120" customWidth="1"/>
    <col min="7682" max="7682" width="103.7109375" style="120" customWidth="1"/>
    <col min="7683" max="7936" width="9.140625" style="120"/>
    <col min="7937" max="7937" width="12.5703125" style="120" customWidth="1"/>
    <col min="7938" max="7938" width="103.7109375" style="120" customWidth="1"/>
    <col min="7939" max="8192" width="9.140625" style="120"/>
    <col min="8193" max="8193" width="12.5703125" style="120" customWidth="1"/>
    <col min="8194" max="8194" width="103.7109375" style="120" customWidth="1"/>
    <col min="8195" max="8448" width="9.140625" style="120"/>
    <col min="8449" max="8449" width="12.5703125" style="120" customWidth="1"/>
    <col min="8450" max="8450" width="103.7109375" style="120" customWidth="1"/>
    <col min="8451" max="8704" width="9.140625" style="120"/>
    <col min="8705" max="8705" width="12.5703125" style="120" customWidth="1"/>
    <col min="8706" max="8706" width="103.7109375" style="120" customWidth="1"/>
    <col min="8707" max="8960" width="9.140625" style="120"/>
    <col min="8961" max="8961" width="12.5703125" style="120" customWidth="1"/>
    <col min="8962" max="8962" width="103.7109375" style="120" customWidth="1"/>
    <col min="8963" max="9216" width="9.140625" style="120"/>
    <col min="9217" max="9217" width="12.5703125" style="120" customWidth="1"/>
    <col min="9218" max="9218" width="103.7109375" style="120" customWidth="1"/>
    <col min="9219" max="9472" width="9.140625" style="120"/>
    <col min="9473" max="9473" width="12.5703125" style="120" customWidth="1"/>
    <col min="9474" max="9474" width="103.7109375" style="120" customWidth="1"/>
    <col min="9475" max="9728" width="9.140625" style="120"/>
    <col min="9729" max="9729" width="12.5703125" style="120" customWidth="1"/>
    <col min="9730" max="9730" width="103.7109375" style="120" customWidth="1"/>
    <col min="9731" max="9984" width="9.140625" style="120"/>
    <col min="9985" max="9985" width="12.5703125" style="120" customWidth="1"/>
    <col min="9986" max="9986" width="103.7109375" style="120" customWidth="1"/>
    <col min="9987" max="10240" width="9.140625" style="120"/>
    <col min="10241" max="10241" width="12.5703125" style="120" customWidth="1"/>
    <col min="10242" max="10242" width="103.7109375" style="120" customWidth="1"/>
    <col min="10243" max="10496" width="9.140625" style="120"/>
    <col min="10497" max="10497" width="12.5703125" style="120" customWidth="1"/>
    <col min="10498" max="10498" width="103.7109375" style="120" customWidth="1"/>
    <col min="10499" max="10752" width="9.140625" style="120"/>
    <col min="10753" max="10753" width="12.5703125" style="120" customWidth="1"/>
    <col min="10754" max="10754" width="103.7109375" style="120" customWidth="1"/>
    <col min="10755" max="11008" width="9.140625" style="120"/>
    <col min="11009" max="11009" width="12.5703125" style="120" customWidth="1"/>
    <col min="11010" max="11010" width="103.7109375" style="120" customWidth="1"/>
    <col min="11011" max="11264" width="9.140625" style="120"/>
    <col min="11265" max="11265" width="12.5703125" style="120" customWidth="1"/>
    <col min="11266" max="11266" width="103.7109375" style="120" customWidth="1"/>
    <col min="11267" max="11520" width="9.140625" style="120"/>
    <col min="11521" max="11521" width="12.5703125" style="120" customWidth="1"/>
    <col min="11522" max="11522" width="103.7109375" style="120" customWidth="1"/>
    <col min="11523" max="11776" width="9.140625" style="120"/>
    <col min="11777" max="11777" width="12.5703125" style="120" customWidth="1"/>
    <col min="11778" max="11778" width="103.7109375" style="120" customWidth="1"/>
    <col min="11779" max="12032" width="9.140625" style="120"/>
    <col min="12033" max="12033" width="12.5703125" style="120" customWidth="1"/>
    <col min="12034" max="12034" width="103.7109375" style="120" customWidth="1"/>
    <col min="12035" max="12288" width="9.140625" style="120"/>
    <col min="12289" max="12289" width="12.5703125" style="120" customWidth="1"/>
    <col min="12290" max="12290" width="103.7109375" style="120" customWidth="1"/>
    <col min="12291" max="12544" width="9.140625" style="120"/>
    <col min="12545" max="12545" width="12.5703125" style="120" customWidth="1"/>
    <col min="12546" max="12546" width="103.7109375" style="120" customWidth="1"/>
    <col min="12547" max="12800" width="9.140625" style="120"/>
    <col min="12801" max="12801" width="12.5703125" style="120" customWidth="1"/>
    <col min="12802" max="12802" width="103.7109375" style="120" customWidth="1"/>
    <col min="12803" max="13056" width="9.140625" style="120"/>
    <col min="13057" max="13057" width="12.5703125" style="120" customWidth="1"/>
    <col min="13058" max="13058" width="103.7109375" style="120" customWidth="1"/>
    <col min="13059" max="13312" width="9.140625" style="120"/>
    <col min="13313" max="13313" width="12.5703125" style="120" customWidth="1"/>
    <col min="13314" max="13314" width="103.7109375" style="120" customWidth="1"/>
    <col min="13315" max="13568" width="9.140625" style="120"/>
    <col min="13569" max="13569" width="12.5703125" style="120" customWidth="1"/>
    <col min="13570" max="13570" width="103.7109375" style="120" customWidth="1"/>
    <col min="13571" max="13824" width="9.140625" style="120"/>
    <col min="13825" max="13825" width="12.5703125" style="120" customWidth="1"/>
    <col min="13826" max="13826" width="103.7109375" style="120" customWidth="1"/>
    <col min="13827" max="14080" width="9.140625" style="120"/>
    <col min="14081" max="14081" width="12.5703125" style="120" customWidth="1"/>
    <col min="14082" max="14082" width="103.7109375" style="120" customWidth="1"/>
    <col min="14083" max="14336" width="9.140625" style="120"/>
    <col min="14337" max="14337" width="12.5703125" style="120" customWidth="1"/>
    <col min="14338" max="14338" width="103.7109375" style="120" customWidth="1"/>
    <col min="14339" max="14592" width="9.140625" style="120"/>
    <col min="14593" max="14593" width="12.5703125" style="120" customWidth="1"/>
    <col min="14594" max="14594" width="103.7109375" style="120" customWidth="1"/>
    <col min="14595" max="14848" width="9.140625" style="120"/>
    <col min="14849" max="14849" width="12.5703125" style="120" customWidth="1"/>
    <col min="14850" max="14850" width="103.7109375" style="120" customWidth="1"/>
    <col min="14851" max="15104" width="9.140625" style="120"/>
    <col min="15105" max="15105" width="12.5703125" style="120" customWidth="1"/>
    <col min="15106" max="15106" width="103.7109375" style="120" customWidth="1"/>
    <col min="15107" max="15360" width="9.140625" style="120"/>
    <col min="15361" max="15361" width="12.5703125" style="120" customWidth="1"/>
    <col min="15362" max="15362" width="103.7109375" style="120" customWidth="1"/>
    <col min="15363" max="15616" width="9.140625" style="120"/>
    <col min="15617" max="15617" width="12.5703125" style="120" customWidth="1"/>
    <col min="15618" max="15618" width="103.7109375" style="120" customWidth="1"/>
    <col min="15619" max="15872" width="9.140625" style="120"/>
    <col min="15873" max="15873" width="12.5703125" style="120" customWidth="1"/>
    <col min="15874" max="15874" width="103.7109375" style="120" customWidth="1"/>
    <col min="15875" max="16128" width="9.140625" style="120"/>
    <col min="16129" max="16129" width="12.5703125" style="120" customWidth="1"/>
    <col min="16130" max="16130" width="103.7109375" style="120" customWidth="1"/>
    <col min="16131" max="16384" width="9.140625" style="120"/>
  </cols>
  <sheetData>
    <row r="1" spans="1:2">
      <c r="A1" s="1280" t="s">
        <v>328</v>
      </c>
      <c r="B1" s="1280"/>
    </row>
    <row r="2" spans="1:2" ht="27" thickBot="1"/>
    <row r="3" spans="1:2" ht="21.95" customHeight="1">
      <c r="A3" s="276" t="s">
        <v>329</v>
      </c>
      <c r="B3" s="277"/>
    </row>
    <row r="4" spans="1:2" ht="21.95" customHeight="1">
      <c r="A4" s="278">
        <v>1</v>
      </c>
      <c r="B4" s="279" t="s">
        <v>330</v>
      </c>
    </row>
    <row r="5" spans="1:2" ht="21.95" customHeight="1">
      <c r="A5" s="278">
        <v>2</v>
      </c>
      <c r="B5" s="279" t="s">
        <v>331</v>
      </c>
    </row>
    <row r="6" spans="1:2" ht="21.95" customHeight="1">
      <c r="A6" s="278">
        <v>3</v>
      </c>
      <c r="B6" s="279" t="s">
        <v>332</v>
      </c>
    </row>
    <row r="7" spans="1:2" ht="21.95" customHeight="1">
      <c r="A7" s="278">
        <v>4</v>
      </c>
      <c r="B7" s="279" t="s">
        <v>340</v>
      </c>
    </row>
    <row r="8" spans="1:2" ht="21.95" customHeight="1">
      <c r="A8" s="278">
        <v>5</v>
      </c>
      <c r="B8" s="279" t="s">
        <v>333</v>
      </c>
    </row>
    <row r="9" spans="1:2" ht="21.95" customHeight="1">
      <c r="A9" s="278">
        <v>6</v>
      </c>
      <c r="B9" s="279" t="s">
        <v>334</v>
      </c>
    </row>
    <row r="10" spans="1:2" ht="21.95" customHeight="1">
      <c r="A10" s="278">
        <v>7</v>
      </c>
      <c r="B10" s="279" t="s">
        <v>335</v>
      </c>
    </row>
    <row r="11" spans="1:2" ht="21.95" customHeight="1">
      <c r="A11" s="278">
        <v>8</v>
      </c>
      <c r="B11" s="279" t="s">
        <v>336</v>
      </c>
    </row>
    <row r="12" spans="1:2" ht="21.95" customHeight="1">
      <c r="A12" s="278">
        <v>9</v>
      </c>
      <c r="B12" s="279" t="s">
        <v>1</v>
      </c>
    </row>
    <row r="13" spans="1:2" ht="21.95" customHeight="1">
      <c r="A13" s="278">
        <v>10</v>
      </c>
      <c r="B13" s="279" t="s">
        <v>848</v>
      </c>
    </row>
    <row r="14" spans="1:2" ht="21.95" customHeight="1">
      <c r="A14" s="278">
        <v>11</v>
      </c>
      <c r="B14" s="279" t="s">
        <v>849</v>
      </c>
    </row>
    <row r="15" spans="1:2" ht="21.95" customHeight="1">
      <c r="A15" s="278">
        <v>12</v>
      </c>
      <c r="B15" s="279" t="s">
        <v>419</v>
      </c>
    </row>
    <row r="16" spans="1:2" ht="21.95" customHeight="1">
      <c r="A16" s="278">
        <v>13</v>
      </c>
      <c r="B16" s="279" t="s">
        <v>420</v>
      </c>
    </row>
    <row r="17" spans="1:2" ht="21.95" customHeight="1">
      <c r="A17" s="278">
        <v>14</v>
      </c>
      <c r="B17" s="279" t="s">
        <v>850</v>
      </c>
    </row>
    <row r="18" spans="1:2" ht="21.95" customHeight="1">
      <c r="A18" s="278">
        <v>15</v>
      </c>
      <c r="B18" s="279" t="s">
        <v>421</v>
      </c>
    </row>
    <row r="19" spans="1:2" ht="21.95" customHeight="1">
      <c r="A19" s="278">
        <v>16</v>
      </c>
      <c r="B19" s="279" t="s">
        <v>337</v>
      </c>
    </row>
    <row r="20" spans="1:2" ht="21.95" customHeight="1">
      <c r="A20" s="278">
        <v>17</v>
      </c>
      <c r="B20" s="279" t="s">
        <v>857</v>
      </c>
    </row>
    <row r="21" spans="1:2" ht="21.95" customHeight="1">
      <c r="A21" s="278">
        <v>18</v>
      </c>
      <c r="B21" s="279" t="s">
        <v>861</v>
      </c>
    </row>
    <row r="22" spans="1:2" ht="21.95" customHeight="1">
      <c r="A22" s="278">
        <v>19</v>
      </c>
      <c r="B22" s="279" t="s">
        <v>356</v>
      </c>
    </row>
    <row r="23" spans="1:2" ht="21.95" customHeight="1">
      <c r="A23" s="278">
        <v>20</v>
      </c>
      <c r="B23" s="279" t="s">
        <v>851</v>
      </c>
    </row>
    <row r="24" spans="1:2" ht="21.95" customHeight="1">
      <c r="A24" s="1235">
        <v>21</v>
      </c>
      <c r="B24" s="1236" t="s">
        <v>852</v>
      </c>
    </row>
    <row r="25" spans="1:2" ht="21.95" customHeight="1">
      <c r="A25" s="278">
        <v>22</v>
      </c>
      <c r="B25" s="279" t="s">
        <v>338</v>
      </c>
    </row>
    <row r="26" spans="1:2" ht="21.95" customHeight="1">
      <c r="A26" s="278">
        <v>23</v>
      </c>
      <c r="B26" s="279" t="s">
        <v>116</v>
      </c>
    </row>
    <row r="27" spans="1:2" ht="21.95" customHeight="1">
      <c r="A27" s="278">
        <v>24</v>
      </c>
      <c r="B27" s="279" t="s">
        <v>136</v>
      </c>
    </row>
    <row r="28" spans="1:2" ht="21.95" customHeight="1">
      <c r="A28" s="278">
        <v>25</v>
      </c>
      <c r="B28" s="279" t="s">
        <v>363</v>
      </c>
    </row>
    <row r="29" spans="1:2" ht="21.75" customHeight="1" thickBot="1">
      <c r="A29" s="280">
        <v>26</v>
      </c>
      <c r="B29" s="281" t="s">
        <v>339</v>
      </c>
    </row>
  </sheetData>
  <mergeCells count="1">
    <mergeCell ref="A1:B1"/>
  </mergeCells>
  <printOptions horizontalCentered="1" verticalCentered="1"/>
  <pageMargins left="0.70866141732283472" right="0.70866141732283472" top="0" bottom="1.7716535433070868" header="0.31496062992125984" footer="0.31496062992125984"/>
  <pageSetup paperSize="9" scale="7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zoomScale="75" zoomScaleNormal="75" workbookViewId="0">
      <selection activeCell="H19" sqref="H19"/>
    </sheetView>
  </sheetViews>
  <sheetFormatPr defaultRowHeight="12.75"/>
  <cols>
    <col min="1" max="1" width="27.42578125" style="221" customWidth="1"/>
    <col min="2" max="4" width="19.28515625" style="221" customWidth="1"/>
    <col min="5" max="253" width="9.140625" style="221"/>
    <col min="254" max="254" width="27.42578125" style="221" customWidth="1"/>
    <col min="255" max="260" width="19.28515625" style="221" customWidth="1"/>
    <col min="261" max="509" width="9.140625" style="221"/>
    <col min="510" max="510" width="27.42578125" style="221" customWidth="1"/>
    <col min="511" max="516" width="19.28515625" style="221" customWidth="1"/>
    <col min="517" max="765" width="9.140625" style="221"/>
    <col min="766" max="766" width="27.42578125" style="221" customWidth="1"/>
    <col min="767" max="772" width="19.28515625" style="221" customWidth="1"/>
    <col min="773" max="1021" width="9.140625" style="221"/>
    <col min="1022" max="1022" width="27.42578125" style="221" customWidth="1"/>
    <col min="1023" max="1028" width="19.28515625" style="221" customWidth="1"/>
    <col min="1029" max="1277" width="9.140625" style="221"/>
    <col min="1278" max="1278" width="27.42578125" style="221" customWidth="1"/>
    <col min="1279" max="1284" width="19.28515625" style="221" customWidth="1"/>
    <col min="1285" max="1533" width="9.140625" style="221"/>
    <col min="1534" max="1534" width="27.42578125" style="221" customWidth="1"/>
    <col min="1535" max="1540" width="19.28515625" style="221" customWidth="1"/>
    <col min="1541" max="1789" width="9.140625" style="221"/>
    <col min="1790" max="1790" width="27.42578125" style="221" customWidth="1"/>
    <col min="1791" max="1796" width="19.28515625" style="221" customWidth="1"/>
    <col min="1797" max="2045" width="9.140625" style="221"/>
    <col min="2046" max="2046" width="27.42578125" style="221" customWidth="1"/>
    <col min="2047" max="2052" width="19.28515625" style="221" customWidth="1"/>
    <col min="2053" max="2301" width="9.140625" style="221"/>
    <col min="2302" max="2302" width="27.42578125" style="221" customWidth="1"/>
    <col min="2303" max="2308" width="19.28515625" style="221" customWidth="1"/>
    <col min="2309" max="2557" width="9.140625" style="221"/>
    <col min="2558" max="2558" width="27.42578125" style="221" customWidth="1"/>
    <col min="2559" max="2564" width="19.28515625" style="221" customWidth="1"/>
    <col min="2565" max="2813" width="9.140625" style="221"/>
    <col min="2814" max="2814" width="27.42578125" style="221" customWidth="1"/>
    <col min="2815" max="2820" width="19.28515625" style="221" customWidth="1"/>
    <col min="2821" max="3069" width="9.140625" style="221"/>
    <col min="3070" max="3070" width="27.42578125" style="221" customWidth="1"/>
    <col min="3071" max="3076" width="19.28515625" style="221" customWidth="1"/>
    <col min="3077" max="3325" width="9.140625" style="221"/>
    <col min="3326" max="3326" width="27.42578125" style="221" customWidth="1"/>
    <col min="3327" max="3332" width="19.28515625" style="221" customWidth="1"/>
    <col min="3333" max="3581" width="9.140625" style="221"/>
    <col min="3582" max="3582" width="27.42578125" style="221" customWidth="1"/>
    <col min="3583" max="3588" width="19.28515625" style="221" customWidth="1"/>
    <col min="3589" max="3837" width="9.140625" style="221"/>
    <col min="3838" max="3838" width="27.42578125" style="221" customWidth="1"/>
    <col min="3839" max="3844" width="19.28515625" style="221" customWidth="1"/>
    <col min="3845" max="4093" width="9.140625" style="221"/>
    <col min="4094" max="4094" width="27.42578125" style="221" customWidth="1"/>
    <col min="4095" max="4100" width="19.28515625" style="221" customWidth="1"/>
    <col min="4101" max="4349" width="9.140625" style="221"/>
    <col min="4350" max="4350" width="27.42578125" style="221" customWidth="1"/>
    <col min="4351" max="4356" width="19.28515625" style="221" customWidth="1"/>
    <col min="4357" max="4605" width="9.140625" style="221"/>
    <col min="4606" max="4606" width="27.42578125" style="221" customWidth="1"/>
    <col min="4607" max="4612" width="19.28515625" style="221" customWidth="1"/>
    <col min="4613" max="4861" width="9.140625" style="221"/>
    <col min="4862" max="4862" width="27.42578125" style="221" customWidth="1"/>
    <col min="4863" max="4868" width="19.28515625" style="221" customWidth="1"/>
    <col min="4869" max="5117" width="9.140625" style="221"/>
    <col min="5118" max="5118" width="27.42578125" style="221" customWidth="1"/>
    <col min="5119" max="5124" width="19.28515625" style="221" customWidth="1"/>
    <col min="5125" max="5373" width="9.140625" style="221"/>
    <col min="5374" max="5374" width="27.42578125" style="221" customWidth="1"/>
    <col min="5375" max="5380" width="19.28515625" style="221" customWidth="1"/>
    <col min="5381" max="5629" width="9.140625" style="221"/>
    <col min="5630" max="5630" width="27.42578125" style="221" customWidth="1"/>
    <col min="5631" max="5636" width="19.28515625" style="221" customWidth="1"/>
    <col min="5637" max="5885" width="9.140625" style="221"/>
    <col min="5886" max="5886" width="27.42578125" style="221" customWidth="1"/>
    <col min="5887" max="5892" width="19.28515625" style="221" customWidth="1"/>
    <col min="5893" max="6141" width="9.140625" style="221"/>
    <col min="6142" max="6142" width="27.42578125" style="221" customWidth="1"/>
    <col min="6143" max="6148" width="19.28515625" style="221" customWidth="1"/>
    <col min="6149" max="6397" width="9.140625" style="221"/>
    <col min="6398" max="6398" width="27.42578125" style="221" customWidth="1"/>
    <col min="6399" max="6404" width="19.28515625" style="221" customWidth="1"/>
    <col min="6405" max="6653" width="9.140625" style="221"/>
    <col min="6654" max="6654" width="27.42578125" style="221" customWidth="1"/>
    <col min="6655" max="6660" width="19.28515625" style="221" customWidth="1"/>
    <col min="6661" max="6909" width="9.140625" style="221"/>
    <col min="6910" max="6910" width="27.42578125" style="221" customWidth="1"/>
    <col min="6911" max="6916" width="19.28515625" style="221" customWidth="1"/>
    <col min="6917" max="7165" width="9.140625" style="221"/>
    <col min="7166" max="7166" width="27.42578125" style="221" customWidth="1"/>
    <col min="7167" max="7172" width="19.28515625" style="221" customWidth="1"/>
    <col min="7173" max="7421" width="9.140625" style="221"/>
    <col min="7422" max="7422" width="27.42578125" style="221" customWidth="1"/>
    <col min="7423" max="7428" width="19.28515625" style="221" customWidth="1"/>
    <col min="7429" max="7677" width="9.140625" style="221"/>
    <col min="7678" max="7678" width="27.42578125" style="221" customWidth="1"/>
    <col min="7679" max="7684" width="19.28515625" style="221" customWidth="1"/>
    <col min="7685" max="7933" width="9.140625" style="221"/>
    <col min="7934" max="7934" width="27.42578125" style="221" customWidth="1"/>
    <col min="7935" max="7940" width="19.28515625" style="221" customWidth="1"/>
    <col min="7941" max="8189" width="9.140625" style="221"/>
    <col min="8190" max="8190" width="27.42578125" style="221" customWidth="1"/>
    <col min="8191" max="8196" width="19.28515625" style="221" customWidth="1"/>
    <col min="8197" max="8445" width="9.140625" style="221"/>
    <col min="8446" max="8446" width="27.42578125" style="221" customWidth="1"/>
    <col min="8447" max="8452" width="19.28515625" style="221" customWidth="1"/>
    <col min="8453" max="8701" width="9.140625" style="221"/>
    <col min="8702" max="8702" width="27.42578125" style="221" customWidth="1"/>
    <col min="8703" max="8708" width="19.28515625" style="221" customWidth="1"/>
    <col min="8709" max="8957" width="9.140625" style="221"/>
    <col min="8958" max="8958" width="27.42578125" style="221" customWidth="1"/>
    <col min="8959" max="8964" width="19.28515625" style="221" customWidth="1"/>
    <col min="8965" max="9213" width="9.140625" style="221"/>
    <col min="9214" max="9214" width="27.42578125" style="221" customWidth="1"/>
    <col min="9215" max="9220" width="19.28515625" style="221" customWidth="1"/>
    <col min="9221" max="9469" width="9.140625" style="221"/>
    <col min="9470" max="9470" width="27.42578125" style="221" customWidth="1"/>
    <col min="9471" max="9476" width="19.28515625" style="221" customWidth="1"/>
    <col min="9477" max="9725" width="9.140625" style="221"/>
    <col min="9726" max="9726" width="27.42578125" style="221" customWidth="1"/>
    <col min="9727" max="9732" width="19.28515625" style="221" customWidth="1"/>
    <col min="9733" max="9981" width="9.140625" style="221"/>
    <col min="9982" max="9982" width="27.42578125" style="221" customWidth="1"/>
    <col min="9983" max="9988" width="19.28515625" style="221" customWidth="1"/>
    <col min="9989" max="10237" width="9.140625" style="221"/>
    <col min="10238" max="10238" width="27.42578125" style="221" customWidth="1"/>
    <col min="10239" max="10244" width="19.28515625" style="221" customWidth="1"/>
    <col min="10245" max="10493" width="9.140625" style="221"/>
    <col min="10494" max="10494" width="27.42578125" style="221" customWidth="1"/>
    <col min="10495" max="10500" width="19.28515625" style="221" customWidth="1"/>
    <col min="10501" max="10749" width="9.140625" style="221"/>
    <col min="10750" max="10750" width="27.42578125" style="221" customWidth="1"/>
    <col min="10751" max="10756" width="19.28515625" style="221" customWidth="1"/>
    <col min="10757" max="11005" width="9.140625" style="221"/>
    <col min="11006" max="11006" width="27.42578125" style="221" customWidth="1"/>
    <col min="11007" max="11012" width="19.28515625" style="221" customWidth="1"/>
    <col min="11013" max="11261" width="9.140625" style="221"/>
    <col min="11262" max="11262" width="27.42578125" style="221" customWidth="1"/>
    <col min="11263" max="11268" width="19.28515625" style="221" customWidth="1"/>
    <col min="11269" max="11517" width="9.140625" style="221"/>
    <col min="11518" max="11518" width="27.42578125" style="221" customWidth="1"/>
    <col min="11519" max="11524" width="19.28515625" style="221" customWidth="1"/>
    <col min="11525" max="11773" width="9.140625" style="221"/>
    <col min="11774" max="11774" width="27.42578125" style="221" customWidth="1"/>
    <col min="11775" max="11780" width="19.28515625" style="221" customWidth="1"/>
    <col min="11781" max="12029" width="9.140625" style="221"/>
    <col min="12030" max="12030" width="27.42578125" style="221" customWidth="1"/>
    <col min="12031" max="12036" width="19.28515625" style="221" customWidth="1"/>
    <col min="12037" max="12285" width="9.140625" style="221"/>
    <col min="12286" max="12286" width="27.42578125" style="221" customWidth="1"/>
    <col min="12287" max="12292" width="19.28515625" style="221" customWidth="1"/>
    <col min="12293" max="12541" width="9.140625" style="221"/>
    <col min="12542" max="12542" width="27.42578125" style="221" customWidth="1"/>
    <col min="12543" max="12548" width="19.28515625" style="221" customWidth="1"/>
    <col min="12549" max="12797" width="9.140625" style="221"/>
    <col min="12798" max="12798" width="27.42578125" style="221" customWidth="1"/>
    <col min="12799" max="12804" width="19.28515625" style="221" customWidth="1"/>
    <col min="12805" max="13053" width="9.140625" style="221"/>
    <col min="13054" max="13054" width="27.42578125" style="221" customWidth="1"/>
    <col min="13055" max="13060" width="19.28515625" style="221" customWidth="1"/>
    <col min="13061" max="13309" width="9.140625" style="221"/>
    <col min="13310" max="13310" width="27.42578125" style="221" customWidth="1"/>
    <col min="13311" max="13316" width="19.28515625" style="221" customWidth="1"/>
    <col min="13317" max="13565" width="9.140625" style="221"/>
    <col min="13566" max="13566" width="27.42578125" style="221" customWidth="1"/>
    <col min="13567" max="13572" width="19.28515625" style="221" customWidth="1"/>
    <col min="13573" max="13821" width="9.140625" style="221"/>
    <col min="13822" max="13822" width="27.42578125" style="221" customWidth="1"/>
    <col min="13823" max="13828" width="19.28515625" style="221" customWidth="1"/>
    <col min="13829" max="14077" width="9.140625" style="221"/>
    <col min="14078" max="14078" width="27.42578125" style="221" customWidth="1"/>
    <col min="14079" max="14084" width="19.28515625" style="221" customWidth="1"/>
    <col min="14085" max="14333" width="9.140625" style="221"/>
    <col min="14334" max="14334" width="27.42578125" style="221" customWidth="1"/>
    <col min="14335" max="14340" width="19.28515625" style="221" customWidth="1"/>
    <col min="14341" max="14589" width="9.140625" style="221"/>
    <col min="14590" max="14590" width="27.42578125" style="221" customWidth="1"/>
    <col min="14591" max="14596" width="19.28515625" style="221" customWidth="1"/>
    <col min="14597" max="14845" width="9.140625" style="221"/>
    <col min="14846" max="14846" width="27.42578125" style="221" customWidth="1"/>
    <col min="14847" max="14852" width="19.28515625" style="221" customWidth="1"/>
    <col min="14853" max="15101" width="9.140625" style="221"/>
    <col min="15102" max="15102" width="27.42578125" style="221" customWidth="1"/>
    <col min="15103" max="15108" width="19.28515625" style="221" customWidth="1"/>
    <col min="15109" max="15357" width="9.140625" style="221"/>
    <col min="15358" max="15358" width="27.42578125" style="221" customWidth="1"/>
    <col min="15359" max="15364" width="19.28515625" style="221" customWidth="1"/>
    <col min="15365" max="15613" width="9.140625" style="221"/>
    <col min="15614" max="15614" width="27.42578125" style="221" customWidth="1"/>
    <col min="15615" max="15620" width="19.28515625" style="221" customWidth="1"/>
    <col min="15621" max="15869" width="9.140625" style="221"/>
    <col min="15870" max="15870" width="27.42578125" style="221" customWidth="1"/>
    <col min="15871" max="15876" width="19.28515625" style="221" customWidth="1"/>
    <col min="15877" max="16125" width="9.140625" style="221"/>
    <col min="16126" max="16126" width="27.42578125" style="221" customWidth="1"/>
    <col min="16127" max="16132" width="19.28515625" style="221" customWidth="1"/>
    <col min="16133" max="16384" width="9.140625" style="221"/>
  </cols>
  <sheetData>
    <row r="1" spans="1:9" customFormat="1" ht="15.75">
      <c r="A1" s="220"/>
      <c r="B1" s="1"/>
      <c r="C1" s="1"/>
      <c r="D1" s="30" t="s">
        <v>215</v>
      </c>
    </row>
    <row r="2" spans="1:9" customFormat="1" ht="18.75">
      <c r="A2" s="1412" t="s">
        <v>9</v>
      </c>
      <c r="B2" s="1412"/>
      <c r="C2" s="1412"/>
      <c r="D2" s="1412"/>
    </row>
    <row r="3" spans="1:9" customFormat="1" ht="21.75">
      <c r="A3" s="1412" t="s">
        <v>428</v>
      </c>
      <c r="B3" s="1412"/>
      <c r="C3" s="1412"/>
      <c r="D3" s="1412"/>
    </row>
    <row r="4" spans="1:9" customFormat="1" ht="15.75" thickBot="1">
      <c r="A4" s="221"/>
      <c r="B4" s="221"/>
      <c r="C4" s="221"/>
      <c r="D4" s="221"/>
    </row>
    <row r="5" spans="1:9" customFormat="1" ht="24" customHeight="1" thickTop="1">
      <c r="A5" s="1523" t="s">
        <v>33</v>
      </c>
      <c r="B5" s="1526" t="s">
        <v>210</v>
      </c>
      <c r="C5" s="1527"/>
      <c r="D5" s="282" t="s">
        <v>211</v>
      </c>
    </row>
    <row r="6" spans="1:9" customFormat="1" ht="15">
      <c r="A6" s="1524"/>
      <c r="B6" s="1528" t="s">
        <v>423</v>
      </c>
      <c r="C6" s="1530" t="s">
        <v>424</v>
      </c>
      <c r="D6" s="283" t="s">
        <v>212</v>
      </c>
    </row>
    <row r="7" spans="1:9" customFormat="1" ht="15.75" thickBot="1">
      <c r="A7" s="1525"/>
      <c r="B7" s="1529"/>
      <c r="C7" s="1531"/>
      <c r="D7" s="284" t="s">
        <v>213</v>
      </c>
    </row>
    <row r="8" spans="1:9" customFormat="1" ht="20.100000000000001" customHeight="1" thickTop="1">
      <c r="A8" s="1121" t="s">
        <v>67</v>
      </c>
      <c r="B8" s="1126">
        <v>673.1</v>
      </c>
      <c r="C8" s="1127">
        <v>752.2</v>
      </c>
      <c r="D8" s="1128">
        <f>C8/B8*100</f>
        <v>111.75159708809983</v>
      </c>
      <c r="G8" s="459"/>
      <c r="I8" s="389"/>
    </row>
    <row r="9" spans="1:9" customFormat="1" ht="20.100000000000001" customHeight="1">
      <c r="A9" s="1122" t="s">
        <v>38</v>
      </c>
      <c r="B9" s="1129">
        <v>863</v>
      </c>
      <c r="C9" s="1130">
        <v>934.3</v>
      </c>
      <c r="D9" s="1131">
        <f>C9/B9*100</f>
        <v>108.26187717265353</v>
      </c>
      <c r="H9" s="222"/>
      <c r="I9" s="389"/>
    </row>
    <row r="10" spans="1:9" customFormat="1" ht="20.100000000000001" customHeight="1">
      <c r="A10" s="1122" t="s">
        <v>39</v>
      </c>
      <c r="B10" s="1129">
        <v>621.1</v>
      </c>
      <c r="C10" s="1130">
        <v>652.1</v>
      </c>
      <c r="D10" s="1131">
        <f t="shared" ref="D10:D20" si="0">C10/B10*100</f>
        <v>104.99114474319755</v>
      </c>
      <c r="I10" s="389"/>
    </row>
    <row r="11" spans="1:9" customFormat="1" ht="20.100000000000001" customHeight="1">
      <c r="A11" s="1122" t="s">
        <v>40</v>
      </c>
      <c r="B11" s="1129">
        <v>490.7</v>
      </c>
      <c r="C11" s="1130">
        <v>537</v>
      </c>
      <c r="D11" s="1131">
        <f t="shared" si="0"/>
        <v>109.43550030568576</v>
      </c>
      <c r="I11" s="389"/>
    </row>
    <row r="12" spans="1:9" customFormat="1" ht="20.100000000000001" customHeight="1">
      <c r="A12" s="1122" t="s">
        <v>41</v>
      </c>
      <c r="B12" s="1129">
        <v>223.5</v>
      </c>
      <c r="C12" s="1130">
        <v>248.7</v>
      </c>
      <c r="D12" s="1131">
        <f t="shared" si="0"/>
        <v>111.2751677852349</v>
      </c>
      <c r="I12" s="389"/>
    </row>
    <row r="13" spans="1:9" customFormat="1" ht="20.100000000000001" customHeight="1">
      <c r="A13" s="1122" t="s">
        <v>42</v>
      </c>
      <c r="B13" s="1129">
        <v>743</v>
      </c>
      <c r="C13" s="1130">
        <v>819.7</v>
      </c>
      <c r="D13" s="1131">
        <f t="shared" si="0"/>
        <v>110.32301480484523</v>
      </c>
      <c r="I13" s="389"/>
    </row>
    <row r="14" spans="1:9" customFormat="1" ht="20.100000000000001" customHeight="1">
      <c r="A14" s="1122" t="s">
        <v>43</v>
      </c>
      <c r="B14" s="1129">
        <v>381.8</v>
      </c>
      <c r="C14" s="1130">
        <v>401.5</v>
      </c>
      <c r="D14" s="1131">
        <f t="shared" si="0"/>
        <v>105.15976951283395</v>
      </c>
      <c r="I14" s="389"/>
    </row>
    <row r="15" spans="1:9" customFormat="1" ht="20.100000000000001" customHeight="1">
      <c r="A15" s="1122" t="s">
        <v>44</v>
      </c>
      <c r="B15" s="1129">
        <v>485.9</v>
      </c>
      <c r="C15" s="1130">
        <v>511.6</v>
      </c>
      <c r="D15" s="1131">
        <f t="shared" si="0"/>
        <v>105.28915414694382</v>
      </c>
      <c r="I15" s="389"/>
    </row>
    <row r="16" spans="1:9" customFormat="1" ht="20.100000000000001" customHeight="1">
      <c r="A16" s="1122" t="s">
        <v>45</v>
      </c>
      <c r="B16" s="1129">
        <v>500.7</v>
      </c>
      <c r="C16" s="1130">
        <v>529.70000000000005</v>
      </c>
      <c r="D16" s="1131">
        <f t="shared" si="0"/>
        <v>105.79189135210707</v>
      </c>
      <c r="I16" s="389"/>
    </row>
    <row r="17" spans="1:9" customFormat="1" ht="20.100000000000001" customHeight="1">
      <c r="A17" s="1122" t="s">
        <v>46</v>
      </c>
      <c r="B17" s="1129">
        <v>523.4</v>
      </c>
      <c r="C17" s="1130">
        <v>546.4</v>
      </c>
      <c r="D17" s="1131">
        <f t="shared" si="0"/>
        <v>104.39434466946886</v>
      </c>
      <c r="I17" s="389"/>
    </row>
    <row r="18" spans="1:9" customFormat="1" ht="20.100000000000001" customHeight="1">
      <c r="A18" s="1123" t="s">
        <v>48</v>
      </c>
      <c r="B18" s="1132">
        <v>1087.8</v>
      </c>
      <c r="C18" s="1133">
        <v>1146.0999999999999</v>
      </c>
      <c r="D18" s="1134">
        <f t="shared" si="0"/>
        <v>105.35944107372679</v>
      </c>
      <c r="H18" s="222"/>
      <c r="I18" s="389"/>
    </row>
    <row r="19" spans="1:9" customFormat="1" ht="20.100000000000001" customHeight="1">
      <c r="A19" s="1123" t="s">
        <v>47</v>
      </c>
      <c r="B19" s="1132">
        <v>600.6</v>
      </c>
      <c r="C19" s="1133">
        <v>624.79999999999995</v>
      </c>
      <c r="D19" s="1134">
        <f t="shared" si="0"/>
        <v>104.02930402930401</v>
      </c>
      <c r="I19" s="389"/>
    </row>
    <row r="20" spans="1:9" customFormat="1" ht="20.100000000000001" customHeight="1">
      <c r="A20" s="1123" t="s">
        <v>50</v>
      </c>
      <c r="B20" s="1132">
        <v>1146</v>
      </c>
      <c r="C20" s="1133">
        <v>1223.8</v>
      </c>
      <c r="D20" s="1134">
        <f t="shared" si="0"/>
        <v>106.78883071553228</v>
      </c>
      <c r="H20" s="380"/>
      <c r="I20" s="389"/>
    </row>
    <row r="21" spans="1:9" customFormat="1" ht="20.100000000000001" customHeight="1" thickBot="1">
      <c r="A21" s="1124" t="s">
        <v>49</v>
      </c>
      <c r="B21" s="1135">
        <v>673.6</v>
      </c>
      <c r="C21" s="1136">
        <v>686.9</v>
      </c>
      <c r="D21" s="1137">
        <f>C21/B21*100</f>
        <v>101.97446555819477</v>
      </c>
      <c r="I21" s="389"/>
    </row>
    <row r="22" spans="1:9" customFormat="1" ht="20.100000000000001" customHeight="1" thickBot="1">
      <c r="A22" s="1125" t="s">
        <v>34</v>
      </c>
      <c r="B22" s="1138">
        <f>SUM(B8:B21)</f>
        <v>9014.1999999999989</v>
      </c>
      <c r="C22" s="1139">
        <f>SUM(C8:C21)</f>
        <v>9614.7999999999993</v>
      </c>
      <c r="D22" s="1140">
        <f>C22/B22*100</f>
        <v>106.66282088260746</v>
      </c>
      <c r="G22" s="388"/>
      <c r="I22" s="389"/>
    </row>
    <row r="23" spans="1:9" customFormat="1" ht="15.75" thickTop="1">
      <c r="A23" s="221"/>
      <c r="B23" s="221"/>
      <c r="C23" s="221"/>
      <c r="D23" s="221"/>
    </row>
    <row r="24" spans="1:9" customFormat="1" ht="15">
      <c r="A24" s="387" t="s">
        <v>382</v>
      </c>
      <c r="B24" s="221"/>
      <c r="C24" s="221"/>
      <c r="D24" s="221"/>
    </row>
    <row r="25" spans="1:9" customFormat="1" ht="15"/>
    <row r="26" spans="1:9" customFormat="1" ht="15"/>
    <row r="27" spans="1:9">
      <c r="A27" s="220"/>
    </row>
  </sheetData>
  <mergeCells count="6">
    <mergeCell ref="A2:D2"/>
    <mergeCell ref="A3:D3"/>
    <mergeCell ref="A5:A7"/>
    <mergeCell ref="B5:C5"/>
    <mergeCell ref="B6:B7"/>
    <mergeCell ref="C6:C7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2"/>
  <sheetViews>
    <sheetView view="pageBreakPreview" zoomScaleNormal="100" zoomScaleSheetLayoutView="100" workbookViewId="0">
      <selection activeCell="K13" sqref="K13"/>
    </sheetView>
  </sheetViews>
  <sheetFormatPr defaultRowHeight="12.75"/>
  <cols>
    <col min="1" max="1" width="20" style="410" customWidth="1"/>
    <col min="2" max="2" width="15.85546875" style="410" customWidth="1"/>
    <col min="3" max="3" width="15.7109375" style="410" customWidth="1"/>
    <col min="4" max="4" width="12.7109375" style="410" customWidth="1"/>
    <col min="5" max="6" width="15.7109375" style="410" customWidth="1"/>
    <col min="7" max="8" width="12.7109375" style="410" customWidth="1"/>
    <col min="9" max="10" width="9.140625" style="410"/>
    <col min="11" max="11" width="14.7109375" style="410" customWidth="1"/>
    <col min="12" max="256" width="9.140625" style="410"/>
    <col min="257" max="257" width="18.7109375" style="410" customWidth="1"/>
    <col min="258" max="258" width="15.85546875" style="410" customWidth="1"/>
    <col min="259" max="259" width="15.7109375" style="410" customWidth="1"/>
    <col min="260" max="260" width="12.7109375" style="410" customWidth="1"/>
    <col min="261" max="262" width="15.7109375" style="410" customWidth="1"/>
    <col min="263" max="264" width="12.7109375" style="410" customWidth="1"/>
    <col min="265" max="266" width="9.140625" style="410"/>
    <col min="267" max="267" width="14.7109375" style="410" customWidth="1"/>
    <col min="268" max="512" width="9.140625" style="410"/>
    <col min="513" max="513" width="18.7109375" style="410" customWidth="1"/>
    <col min="514" max="514" width="15.85546875" style="410" customWidth="1"/>
    <col min="515" max="515" width="15.7109375" style="410" customWidth="1"/>
    <col min="516" max="516" width="12.7109375" style="410" customWidth="1"/>
    <col min="517" max="518" width="15.7109375" style="410" customWidth="1"/>
    <col min="519" max="520" width="12.7109375" style="410" customWidth="1"/>
    <col min="521" max="522" width="9.140625" style="410"/>
    <col min="523" max="523" width="14.7109375" style="410" customWidth="1"/>
    <col min="524" max="768" width="9.140625" style="410"/>
    <col min="769" max="769" width="18.7109375" style="410" customWidth="1"/>
    <col min="770" max="770" width="15.85546875" style="410" customWidth="1"/>
    <col min="771" max="771" width="15.7109375" style="410" customWidth="1"/>
    <col min="772" max="772" width="12.7109375" style="410" customWidth="1"/>
    <col min="773" max="774" width="15.7109375" style="410" customWidth="1"/>
    <col min="775" max="776" width="12.7109375" style="410" customWidth="1"/>
    <col min="777" max="778" width="9.140625" style="410"/>
    <col min="779" max="779" width="14.7109375" style="410" customWidth="1"/>
    <col min="780" max="1024" width="9.140625" style="410"/>
    <col min="1025" max="1025" width="18.7109375" style="410" customWidth="1"/>
    <col min="1026" max="1026" width="15.85546875" style="410" customWidth="1"/>
    <col min="1027" max="1027" width="15.7109375" style="410" customWidth="1"/>
    <col min="1028" max="1028" width="12.7109375" style="410" customWidth="1"/>
    <col min="1029" max="1030" width="15.7109375" style="410" customWidth="1"/>
    <col min="1031" max="1032" width="12.7109375" style="410" customWidth="1"/>
    <col min="1033" max="1034" width="9.140625" style="410"/>
    <col min="1035" max="1035" width="14.7109375" style="410" customWidth="1"/>
    <col min="1036" max="1280" width="9.140625" style="410"/>
    <col min="1281" max="1281" width="18.7109375" style="410" customWidth="1"/>
    <col min="1282" max="1282" width="15.85546875" style="410" customWidth="1"/>
    <col min="1283" max="1283" width="15.7109375" style="410" customWidth="1"/>
    <col min="1284" max="1284" width="12.7109375" style="410" customWidth="1"/>
    <col min="1285" max="1286" width="15.7109375" style="410" customWidth="1"/>
    <col min="1287" max="1288" width="12.7109375" style="410" customWidth="1"/>
    <col min="1289" max="1290" width="9.140625" style="410"/>
    <col min="1291" max="1291" width="14.7109375" style="410" customWidth="1"/>
    <col min="1292" max="1536" width="9.140625" style="410"/>
    <col min="1537" max="1537" width="18.7109375" style="410" customWidth="1"/>
    <col min="1538" max="1538" width="15.85546875" style="410" customWidth="1"/>
    <col min="1539" max="1539" width="15.7109375" style="410" customWidth="1"/>
    <col min="1540" max="1540" width="12.7109375" style="410" customWidth="1"/>
    <col min="1541" max="1542" width="15.7109375" style="410" customWidth="1"/>
    <col min="1543" max="1544" width="12.7109375" style="410" customWidth="1"/>
    <col min="1545" max="1546" width="9.140625" style="410"/>
    <col min="1547" max="1547" width="14.7109375" style="410" customWidth="1"/>
    <col min="1548" max="1792" width="9.140625" style="410"/>
    <col min="1793" max="1793" width="18.7109375" style="410" customWidth="1"/>
    <col min="1794" max="1794" width="15.85546875" style="410" customWidth="1"/>
    <col min="1795" max="1795" width="15.7109375" style="410" customWidth="1"/>
    <col min="1796" max="1796" width="12.7109375" style="410" customWidth="1"/>
    <col min="1797" max="1798" width="15.7109375" style="410" customWidth="1"/>
    <col min="1799" max="1800" width="12.7109375" style="410" customWidth="1"/>
    <col min="1801" max="1802" width="9.140625" style="410"/>
    <col min="1803" max="1803" width="14.7109375" style="410" customWidth="1"/>
    <col min="1804" max="2048" width="9.140625" style="410"/>
    <col min="2049" max="2049" width="18.7109375" style="410" customWidth="1"/>
    <col min="2050" max="2050" width="15.85546875" style="410" customWidth="1"/>
    <col min="2051" max="2051" width="15.7109375" style="410" customWidth="1"/>
    <col min="2052" max="2052" width="12.7109375" style="410" customWidth="1"/>
    <col min="2053" max="2054" width="15.7109375" style="410" customWidth="1"/>
    <col min="2055" max="2056" width="12.7109375" style="410" customWidth="1"/>
    <col min="2057" max="2058" width="9.140625" style="410"/>
    <col min="2059" max="2059" width="14.7109375" style="410" customWidth="1"/>
    <col min="2060" max="2304" width="9.140625" style="410"/>
    <col min="2305" max="2305" width="18.7109375" style="410" customWidth="1"/>
    <col min="2306" max="2306" width="15.85546875" style="410" customWidth="1"/>
    <col min="2307" max="2307" width="15.7109375" style="410" customWidth="1"/>
    <col min="2308" max="2308" width="12.7109375" style="410" customWidth="1"/>
    <col min="2309" max="2310" width="15.7109375" style="410" customWidth="1"/>
    <col min="2311" max="2312" width="12.7109375" style="410" customWidth="1"/>
    <col min="2313" max="2314" width="9.140625" style="410"/>
    <col min="2315" max="2315" width="14.7109375" style="410" customWidth="1"/>
    <col min="2316" max="2560" width="9.140625" style="410"/>
    <col min="2561" max="2561" width="18.7109375" style="410" customWidth="1"/>
    <col min="2562" max="2562" width="15.85546875" style="410" customWidth="1"/>
    <col min="2563" max="2563" width="15.7109375" style="410" customWidth="1"/>
    <col min="2564" max="2564" width="12.7109375" style="410" customWidth="1"/>
    <col min="2565" max="2566" width="15.7109375" style="410" customWidth="1"/>
    <col min="2567" max="2568" width="12.7109375" style="410" customWidth="1"/>
    <col min="2569" max="2570" width="9.140625" style="410"/>
    <col min="2571" max="2571" width="14.7109375" style="410" customWidth="1"/>
    <col min="2572" max="2816" width="9.140625" style="410"/>
    <col min="2817" max="2817" width="18.7109375" style="410" customWidth="1"/>
    <col min="2818" max="2818" width="15.85546875" style="410" customWidth="1"/>
    <col min="2819" max="2819" width="15.7109375" style="410" customWidth="1"/>
    <col min="2820" max="2820" width="12.7109375" style="410" customWidth="1"/>
    <col min="2821" max="2822" width="15.7109375" style="410" customWidth="1"/>
    <col min="2823" max="2824" width="12.7109375" style="410" customWidth="1"/>
    <col min="2825" max="2826" width="9.140625" style="410"/>
    <col min="2827" max="2827" width="14.7109375" style="410" customWidth="1"/>
    <col min="2828" max="3072" width="9.140625" style="410"/>
    <col min="3073" max="3073" width="18.7109375" style="410" customWidth="1"/>
    <col min="3074" max="3074" width="15.85546875" style="410" customWidth="1"/>
    <col min="3075" max="3075" width="15.7109375" style="410" customWidth="1"/>
    <col min="3076" max="3076" width="12.7109375" style="410" customWidth="1"/>
    <col min="3077" max="3078" width="15.7109375" style="410" customWidth="1"/>
    <col min="3079" max="3080" width="12.7109375" style="410" customWidth="1"/>
    <col min="3081" max="3082" width="9.140625" style="410"/>
    <col min="3083" max="3083" width="14.7109375" style="410" customWidth="1"/>
    <col min="3084" max="3328" width="9.140625" style="410"/>
    <col min="3329" max="3329" width="18.7109375" style="410" customWidth="1"/>
    <col min="3330" max="3330" width="15.85546875" style="410" customWidth="1"/>
    <col min="3331" max="3331" width="15.7109375" style="410" customWidth="1"/>
    <col min="3332" max="3332" width="12.7109375" style="410" customWidth="1"/>
    <col min="3333" max="3334" width="15.7109375" style="410" customWidth="1"/>
    <col min="3335" max="3336" width="12.7109375" style="410" customWidth="1"/>
    <col min="3337" max="3338" width="9.140625" style="410"/>
    <col min="3339" max="3339" width="14.7109375" style="410" customWidth="1"/>
    <col min="3340" max="3584" width="9.140625" style="410"/>
    <col min="3585" max="3585" width="18.7109375" style="410" customWidth="1"/>
    <col min="3586" max="3586" width="15.85546875" style="410" customWidth="1"/>
    <col min="3587" max="3587" width="15.7109375" style="410" customWidth="1"/>
    <col min="3588" max="3588" width="12.7109375" style="410" customWidth="1"/>
    <col min="3589" max="3590" width="15.7109375" style="410" customWidth="1"/>
    <col min="3591" max="3592" width="12.7109375" style="410" customWidth="1"/>
    <col min="3593" max="3594" width="9.140625" style="410"/>
    <col min="3595" max="3595" width="14.7109375" style="410" customWidth="1"/>
    <col min="3596" max="3840" width="9.140625" style="410"/>
    <col min="3841" max="3841" width="18.7109375" style="410" customWidth="1"/>
    <col min="3842" max="3842" width="15.85546875" style="410" customWidth="1"/>
    <col min="3843" max="3843" width="15.7109375" style="410" customWidth="1"/>
    <col min="3844" max="3844" width="12.7109375" style="410" customWidth="1"/>
    <col min="3845" max="3846" width="15.7109375" style="410" customWidth="1"/>
    <col min="3847" max="3848" width="12.7109375" style="410" customWidth="1"/>
    <col min="3849" max="3850" width="9.140625" style="410"/>
    <col min="3851" max="3851" width="14.7109375" style="410" customWidth="1"/>
    <col min="3852" max="4096" width="9.140625" style="410"/>
    <col min="4097" max="4097" width="18.7109375" style="410" customWidth="1"/>
    <col min="4098" max="4098" width="15.85546875" style="410" customWidth="1"/>
    <col min="4099" max="4099" width="15.7109375" style="410" customWidth="1"/>
    <col min="4100" max="4100" width="12.7109375" style="410" customWidth="1"/>
    <col min="4101" max="4102" width="15.7109375" style="410" customWidth="1"/>
    <col min="4103" max="4104" width="12.7109375" style="410" customWidth="1"/>
    <col min="4105" max="4106" width="9.140625" style="410"/>
    <col min="4107" max="4107" width="14.7109375" style="410" customWidth="1"/>
    <col min="4108" max="4352" width="9.140625" style="410"/>
    <col min="4353" max="4353" width="18.7109375" style="410" customWidth="1"/>
    <col min="4354" max="4354" width="15.85546875" style="410" customWidth="1"/>
    <col min="4355" max="4355" width="15.7109375" style="410" customWidth="1"/>
    <col min="4356" max="4356" width="12.7109375" style="410" customWidth="1"/>
    <col min="4357" max="4358" width="15.7109375" style="410" customWidth="1"/>
    <col min="4359" max="4360" width="12.7109375" style="410" customWidth="1"/>
    <col min="4361" max="4362" width="9.140625" style="410"/>
    <col min="4363" max="4363" width="14.7109375" style="410" customWidth="1"/>
    <col min="4364" max="4608" width="9.140625" style="410"/>
    <col min="4609" max="4609" width="18.7109375" style="410" customWidth="1"/>
    <col min="4610" max="4610" width="15.85546875" style="410" customWidth="1"/>
    <col min="4611" max="4611" width="15.7109375" style="410" customWidth="1"/>
    <col min="4612" max="4612" width="12.7109375" style="410" customWidth="1"/>
    <col min="4613" max="4614" width="15.7109375" style="410" customWidth="1"/>
    <col min="4615" max="4616" width="12.7109375" style="410" customWidth="1"/>
    <col min="4617" max="4618" width="9.140625" style="410"/>
    <col min="4619" max="4619" width="14.7109375" style="410" customWidth="1"/>
    <col min="4620" max="4864" width="9.140625" style="410"/>
    <col min="4865" max="4865" width="18.7109375" style="410" customWidth="1"/>
    <col min="4866" max="4866" width="15.85546875" style="410" customWidth="1"/>
    <col min="4867" max="4867" width="15.7109375" style="410" customWidth="1"/>
    <col min="4868" max="4868" width="12.7109375" style="410" customWidth="1"/>
    <col min="4869" max="4870" width="15.7109375" style="410" customWidth="1"/>
    <col min="4871" max="4872" width="12.7109375" style="410" customWidth="1"/>
    <col min="4873" max="4874" width="9.140625" style="410"/>
    <col min="4875" max="4875" width="14.7109375" style="410" customWidth="1"/>
    <col min="4876" max="5120" width="9.140625" style="410"/>
    <col min="5121" max="5121" width="18.7109375" style="410" customWidth="1"/>
    <col min="5122" max="5122" width="15.85546875" style="410" customWidth="1"/>
    <col min="5123" max="5123" width="15.7109375" style="410" customWidth="1"/>
    <col min="5124" max="5124" width="12.7109375" style="410" customWidth="1"/>
    <col min="5125" max="5126" width="15.7109375" style="410" customWidth="1"/>
    <col min="5127" max="5128" width="12.7109375" style="410" customWidth="1"/>
    <col min="5129" max="5130" width="9.140625" style="410"/>
    <col min="5131" max="5131" width="14.7109375" style="410" customWidth="1"/>
    <col min="5132" max="5376" width="9.140625" style="410"/>
    <col min="5377" max="5377" width="18.7109375" style="410" customWidth="1"/>
    <col min="5378" max="5378" width="15.85546875" style="410" customWidth="1"/>
    <col min="5379" max="5379" width="15.7109375" style="410" customWidth="1"/>
    <col min="5380" max="5380" width="12.7109375" style="410" customWidth="1"/>
    <col min="5381" max="5382" width="15.7109375" style="410" customWidth="1"/>
    <col min="5383" max="5384" width="12.7109375" style="410" customWidth="1"/>
    <col min="5385" max="5386" width="9.140625" style="410"/>
    <col min="5387" max="5387" width="14.7109375" style="410" customWidth="1"/>
    <col min="5388" max="5632" width="9.140625" style="410"/>
    <col min="5633" max="5633" width="18.7109375" style="410" customWidth="1"/>
    <col min="5634" max="5634" width="15.85546875" style="410" customWidth="1"/>
    <col min="5635" max="5635" width="15.7109375" style="410" customWidth="1"/>
    <col min="5636" max="5636" width="12.7109375" style="410" customWidth="1"/>
    <col min="5637" max="5638" width="15.7109375" style="410" customWidth="1"/>
    <col min="5639" max="5640" width="12.7109375" style="410" customWidth="1"/>
    <col min="5641" max="5642" width="9.140625" style="410"/>
    <col min="5643" max="5643" width="14.7109375" style="410" customWidth="1"/>
    <col min="5644" max="5888" width="9.140625" style="410"/>
    <col min="5889" max="5889" width="18.7109375" style="410" customWidth="1"/>
    <col min="5890" max="5890" width="15.85546875" style="410" customWidth="1"/>
    <col min="5891" max="5891" width="15.7109375" style="410" customWidth="1"/>
    <col min="5892" max="5892" width="12.7109375" style="410" customWidth="1"/>
    <col min="5893" max="5894" width="15.7109375" style="410" customWidth="1"/>
    <col min="5895" max="5896" width="12.7109375" style="410" customWidth="1"/>
    <col min="5897" max="5898" width="9.140625" style="410"/>
    <col min="5899" max="5899" width="14.7109375" style="410" customWidth="1"/>
    <col min="5900" max="6144" width="9.140625" style="410"/>
    <col min="6145" max="6145" width="18.7109375" style="410" customWidth="1"/>
    <col min="6146" max="6146" width="15.85546875" style="410" customWidth="1"/>
    <col min="6147" max="6147" width="15.7109375" style="410" customWidth="1"/>
    <col min="6148" max="6148" width="12.7109375" style="410" customWidth="1"/>
    <col min="6149" max="6150" width="15.7109375" style="410" customWidth="1"/>
    <col min="6151" max="6152" width="12.7109375" style="410" customWidth="1"/>
    <col min="6153" max="6154" width="9.140625" style="410"/>
    <col min="6155" max="6155" width="14.7109375" style="410" customWidth="1"/>
    <col min="6156" max="6400" width="9.140625" style="410"/>
    <col min="6401" max="6401" width="18.7109375" style="410" customWidth="1"/>
    <col min="6402" max="6402" width="15.85546875" style="410" customWidth="1"/>
    <col min="6403" max="6403" width="15.7109375" style="410" customWidth="1"/>
    <col min="6404" max="6404" width="12.7109375" style="410" customWidth="1"/>
    <col min="6405" max="6406" width="15.7109375" style="410" customWidth="1"/>
    <col min="6407" max="6408" width="12.7109375" style="410" customWidth="1"/>
    <col min="6409" max="6410" width="9.140625" style="410"/>
    <col min="6411" max="6411" width="14.7109375" style="410" customWidth="1"/>
    <col min="6412" max="6656" width="9.140625" style="410"/>
    <col min="6657" max="6657" width="18.7109375" style="410" customWidth="1"/>
    <col min="6658" max="6658" width="15.85546875" style="410" customWidth="1"/>
    <col min="6659" max="6659" width="15.7109375" style="410" customWidth="1"/>
    <col min="6660" max="6660" width="12.7109375" style="410" customWidth="1"/>
    <col min="6661" max="6662" width="15.7109375" style="410" customWidth="1"/>
    <col min="6663" max="6664" width="12.7109375" style="410" customWidth="1"/>
    <col min="6665" max="6666" width="9.140625" style="410"/>
    <col min="6667" max="6667" width="14.7109375" style="410" customWidth="1"/>
    <col min="6668" max="6912" width="9.140625" style="410"/>
    <col min="6913" max="6913" width="18.7109375" style="410" customWidth="1"/>
    <col min="6914" max="6914" width="15.85546875" style="410" customWidth="1"/>
    <col min="6915" max="6915" width="15.7109375" style="410" customWidth="1"/>
    <col min="6916" max="6916" width="12.7109375" style="410" customWidth="1"/>
    <col min="6917" max="6918" width="15.7109375" style="410" customWidth="1"/>
    <col min="6919" max="6920" width="12.7109375" style="410" customWidth="1"/>
    <col min="6921" max="6922" width="9.140625" style="410"/>
    <col min="6923" max="6923" width="14.7109375" style="410" customWidth="1"/>
    <col min="6924" max="7168" width="9.140625" style="410"/>
    <col min="7169" max="7169" width="18.7109375" style="410" customWidth="1"/>
    <col min="7170" max="7170" width="15.85546875" style="410" customWidth="1"/>
    <col min="7171" max="7171" width="15.7109375" style="410" customWidth="1"/>
    <col min="7172" max="7172" width="12.7109375" style="410" customWidth="1"/>
    <col min="7173" max="7174" width="15.7109375" style="410" customWidth="1"/>
    <col min="7175" max="7176" width="12.7109375" style="410" customWidth="1"/>
    <col min="7177" max="7178" width="9.140625" style="410"/>
    <col min="7179" max="7179" width="14.7109375" style="410" customWidth="1"/>
    <col min="7180" max="7424" width="9.140625" style="410"/>
    <col min="7425" max="7425" width="18.7109375" style="410" customWidth="1"/>
    <col min="7426" max="7426" width="15.85546875" style="410" customWidth="1"/>
    <col min="7427" max="7427" width="15.7109375" style="410" customWidth="1"/>
    <col min="7428" max="7428" width="12.7109375" style="410" customWidth="1"/>
    <col min="7429" max="7430" width="15.7109375" style="410" customWidth="1"/>
    <col min="7431" max="7432" width="12.7109375" style="410" customWidth="1"/>
    <col min="7433" max="7434" width="9.140625" style="410"/>
    <col min="7435" max="7435" width="14.7109375" style="410" customWidth="1"/>
    <col min="7436" max="7680" width="9.140625" style="410"/>
    <col min="7681" max="7681" width="18.7109375" style="410" customWidth="1"/>
    <col min="7682" max="7682" width="15.85546875" style="410" customWidth="1"/>
    <col min="7683" max="7683" width="15.7109375" style="410" customWidth="1"/>
    <col min="7684" max="7684" width="12.7109375" style="410" customWidth="1"/>
    <col min="7685" max="7686" width="15.7109375" style="410" customWidth="1"/>
    <col min="7687" max="7688" width="12.7109375" style="410" customWidth="1"/>
    <col min="7689" max="7690" width="9.140625" style="410"/>
    <col min="7691" max="7691" width="14.7109375" style="410" customWidth="1"/>
    <col min="7692" max="7936" width="9.140625" style="410"/>
    <col min="7937" max="7937" width="18.7109375" style="410" customWidth="1"/>
    <col min="7938" max="7938" width="15.85546875" style="410" customWidth="1"/>
    <col min="7939" max="7939" width="15.7109375" style="410" customWidth="1"/>
    <col min="7940" max="7940" width="12.7109375" style="410" customWidth="1"/>
    <col min="7941" max="7942" width="15.7109375" style="410" customWidth="1"/>
    <col min="7943" max="7944" width="12.7109375" style="410" customWidth="1"/>
    <col min="7945" max="7946" width="9.140625" style="410"/>
    <col min="7947" max="7947" width="14.7109375" style="410" customWidth="1"/>
    <col min="7948" max="8192" width="9.140625" style="410"/>
    <col min="8193" max="8193" width="18.7109375" style="410" customWidth="1"/>
    <col min="8194" max="8194" width="15.85546875" style="410" customWidth="1"/>
    <col min="8195" max="8195" width="15.7109375" style="410" customWidth="1"/>
    <col min="8196" max="8196" width="12.7109375" style="410" customWidth="1"/>
    <col min="8197" max="8198" width="15.7109375" style="410" customWidth="1"/>
    <col min="8199" max="8200" width="12.7109375" style="410" customWidth="1"/>
    <col min="8201" max="8202" width="9.140625" style="410"/>
    <col min="8203" max="8203" width="14.7109375" style="410" customWidth="1"/>
    <col min="8204" max="8448" width="9.140625" style="410"/>
    <col min="8449" max="8449" width="18.7109375" style="410" customWidth="1"/>
    <col min="8450" max="8450" width="15.85546875" style="410" customWidth="1"/>
    <col min="8451" max="8451" width="15.7109375" style="410" customWidth="1"/>
    <col min="8452" max="8452" width="12.7109375" style="410" customWidth="1"/>
    <col min="8453" max="8454" width="15.7109375" style="410" customWidth="1"/>
    <col min="8455" max="8456" width="12.7109375" style="410" customWidth="1"/>
    <col min="8457" max="8458" width="9.140625" style="410"/>
    <col min="8459" max="8459" width="14.7109375" style="410" customWidth="1"/>
    <col min="8460" max="8704" width="9.140625" style="410"/>
    <col min="8705" max="8705" width="18.7109375" style="410" customWidth="1"/>
    <col min="8706" max="8706" width="15.85546875" style="410" customWidth="1"/>
    <col min="8707" max="8707" width="15.7109375" style="410" customWidth="1"/>
    <col min="8708" max="8708" width="12.7109375" style="410" customWidth="1"/>
    <col min="8709" max="8710" width="15.7109375" style="410" customWidth="1"/>
    <col min="8711" max="8712" width="12.7109375" style="410" customWidth="1"/>
    <col min="8713" max="8714" width="9.140625" style="410"/>
    <col min="8715" max="8715" width="14.7109375" style="410" customWidth="1"/>
    <col min="8716" max="8960" width="9.140625" style="410"/>
    <col min="8961" max="8961" width="18.7109375" style="410" customWidth="1"/>
    <col min="8962" max="8962" width="15.85546875" style="410" customWidth="1"/>
    <col min="8963" max="8963" width="15.7109375" style="410" customWidth="1"/>
    <col min="8964" max="8964" width="12.7109375" style="410" customWidth="1"/>
    <col min="8965" max="8966" width="15.7109375" style="410" customWidth="1"/>
    <col min="8967" max="8968" width="12.7109375" style="410" customWidth="1"/>
    <col min="8969" max="8970" width="9.140625" style="410"/>
    <col min="8971" max="8971" width="14.7109375" style="410" customWidth="1"/>
    <col min="8972" max="9216" width="9.140625" style="410"/>
    <col min="9217" max="9217" width="18.7109375" style="410" customWidth="1"/>
    <col min="9218" max="9218" width="15.85546875" style="410" customWidth="1"/>
    <col min="9219" max="9219" width="15.7109375" style="410" customWidth="1"/>
    <col min="9220" max="9220" width="12.7109375" style="410" customWidth="1"/>
    <col min="9221" max="9222" width="15.7109375" style="410" customWidth="1"/>
    <col min="9223" max="9224" width="12.7109375" style="410" customWidth="1"/>
    <col min="9225" max="9226" width="9.140625" style="410"/>
    <col min="9227" max="9227" width="14.7109375" style="410" customWidth="1"/>
    <col min="9228" max="9472" width="9.140625" style="410"/>
    <col min="9473" max="9473" width="18.7109375" style="410" customWidth="1"/>
    <col min="9474" max="9474" width="15.85546875" style="410" customWidth="1"/>
    <col min="9475" max="9475" width="15.7109375" style="410" customWidth="1"/>
    <col min="9476" max="9476" width="12.7109375" style="410" customWidth="1"/>
    <col min="9477" max="9478" width="15.7109375" style="410" customWidth="1"/>
    <col min="9479" max="9480" width="12.7109375" style="410" customWidth="1"/>
    <col min="9481" max="9482" width="9.140625" style="410"/>
    <col min="9483" max="9483" width="14.7109375" style="410" customWidth="1"/>
    <col min="9484" max="9728" width="9.140625" style="410"/>
    <col min="9729" max="9729" width="18.7109375" style="410" customWidth="1"/>
    <col min="9730" max="9730" width="15.85546875" style="410" customWidth="1"/>
    <col min="9731" max="9731" width="15.7109375" style="410" customWidth="1"/>
    <col min="9732" max="9732" width="12.7109375" style="410" customWidth="1"/>
    <col min="9733" max="9734" width="15.7109375" style="410" customWidth="1"/>
    <col min="9735" max="9736" width="12.7109375" style="410" customWidth="1"/>
    <col min="9737" max="9738" width="9.140625" style="410"/>
    <col min="9739" max="9739" width="14.7109375" style="410" customWidth="1"/>
    <col min="9740" max="9984" width="9.140625" style="410"/>
    <col min="9985" max="9985" width="18.7109375" style="410" customWidth="1"/>
    <col min="9986" max="9986" width="15.85546875" style="410" customWidth="1"/>
    <col min="9987" max="9987" width="15.7109375" style="410" customWidth="1"/>
    <col min="9988" max="9988" width="12.7109375" style="410" customWidth="1"/>
    <col min="9989" max="9990" width="15.7109375" style="410" customWidth="1"/>
    <col min="9991" max="9992" width="12.7109375" style="410" customWidth="1"/>
    <col min="9993" max="9994" width="9.140625" style="410"/>
    <col min="9995" max="9995" width="14.7109375" style="410" customWidth="1"/>
    <col min="9996" max="10240" width="9.140625" style="410"/>
    <col min="10241" max="10241" width="18.7109375" style="410" customWidth="1"/>
    <col min="10242" max="10242" width="15.85546875" style="410" customWidth="1"/>
    <col min="10243" max="10243" width="15.7109375" style="410" customWidth="1"/>
    <col min="10244" max="10244" width="12.7109375" style="410" customWidth="1"/>
    <col min="10245" max="10246" width="15.7109375" style="410" customWidth="1"/>
    <col min="10247" max="10248" width="12.7109375" style="410" customWidth="1"/>
    <col min="10249" max="10250" width="9.140625" style="410"/>
    <col min="10251" max="10251" width="14.7109375" style="410" customWidth="1"/>
    <col min="10252" max="10496" width="9.140625" style="410"/>
    <col min="10497" max="10497" width="18.7109375" style="410" customWidth="1"/>
    <col min="10498" max="10498" width="15.85546875" style="410" customWidth="1"/>
    <col min="10499" max="10499" width="15.7109375" style="410" customWidth="1"/>
    <col min="10500" max="10500" width="12.7109375" style="410" customWidth="1"/>
    <col min="10501" max="10502" width="15.7109375" style="410" customWidth="1"/>
    <col min="10503" max="10504" width="12.7109375" style="410" customWidth="1"/>
    <col min="10505" max="10506" width="9.140625" style="410"/>
    <col min="10507" max="10507" width="14.7109375" style="410" customWidth="1"/>
    <col min="10508" max="10752" width="9.140625" style="410"/>
    <col min="10753" max="10753" width="18.7109375" style="410" customWidth="1"/>
    <col min="10754" max="10754" width="15.85546875" style="410" customWidth="1"/>
    <col min="10755" max="10755" width="15.7109375" style="410" customWidth="1"/>
    <col min="10756" max="10756" width="12.7109375" style="410" customWidth="1"/>
    <col min="10757" max="10758" width="15.7109375" style="410" customWidth="1"/>
    <col min="10759" max="10760" width="12.7109375" style="410" customWidth="1"/>
    <col min="10761" max="10762" width="9.140625" style="410"/>
    <col min="10763" max="10763" width="14.7109375" style="410" customWidth="1"/>
    <col min="10764" max="11008" width="9.140625" style="410"/>
    <col min="11009" max="11009" width="18.7109375" style="410" customWidth="1"/>
    <col min="11010" max="11010" width="15.85546875" style="410" customWidth="1"/>
    <col min="11011" max="11011" width="15.7109375" style="410" customWidth="1"/>
    <col min="11012" max="11012" width="12.7109375" style="410" customWidth="1"/>
    <col min="11013" max="11014" width="15.7109375" style="410" customWidth="1"/>
    <col min="11015" max="11016" width="12.7109375" style="410" customWidth="1"/>
    <col min="11017" max="11018" width="9.140625" style="410"/>
    <col min="11019" max="11019" width="14.7109375" style="410" customWidth="1"/>
    <col min="11020" max="11264" width="9.140625" style="410"/>
    <col min="11265" max="11265" width="18.7109375" style="410" customWidth="1"/>
    <col min="11266" max="11266" width="15.85546875" style="410" customWidth="1"/>
    <col min="11267" max="11267" width="15.7109375" style="410" customWidth="1"/>
    <col min="11268" max="11268" width="12.7109375" style="410" customWidth="1"/>
    <col min="11269" max="11270" width="15.7109375" style="410" customWidth="1"/>
    <col min="11271" max="11272" width="12.7109375" style="410" customWidth="1"/>
    <col min="11273" max="11274" width="9.140625" style="410"/>
    <col min="11275" max="11275" width="14.7109375" style="410" customWidth="1"/>
    <col min="11276" max="11520" width="9.140625" style="410"/>
    <col min="11521" max="11521" width="18.7109375" style="410" customWidth="1"/>
    <col min="11522" max="11522" width="15.85546875" style="410" customWidth="1"/>
    <col min="11523" max="11523" width="15.7109375" style="410" customWidth="1"/>
    <col min="11524" max="11524" width="12.7109375" style="410" customWidth="1"/>
    <col min="11525" max="11526" width="15.7109375" style="410" customWidth="1"/>
    <col min="11527" max="11528" width="12.7109375" style="410" customWidth="1"/>
    <col min="11529" max="11530" width="9.140625" style="410"/>
    <col min="11531" max="11531" width="14.7109375" style="410" customWidth="1"/>
    <col min="11532" max="11776" width="9.140625" style="410"/>
    <col min="11777" max="11777" width="18.7109375" style="410" customWidth="1"/>
    <col min="11778" max="11778" width="15.85546875" style="410" customWidth="1"/>
    <col min="11779" max="11779" width="15.7109375" style="410" customWidth="1"/>
    <col min="11780" max="11780" width="12.7109375" style="410" customWidth="1"/>
    <col min="11781" max="11782" width="15.7109375" style="410" customWidth="1"/>
    <col min="11783" max="11784" width="12.7109375" style="410" customWidth="1"/>
    <col min="11785" max="11786" width="9.140625" style="410"/>
    <col min="11787" max="11787" width="14.7109375" style="410" customWidth="1"/>
    <col min="11788" max="12032" width="9.140625" style="410"/>
    <col min="12033" max="12033" width="18.7109375" style="410" customWidth="1"/>
    <col min="12034" max="12034" width="15.85546875" style="410" customWidth="1"/>
    <col min="12035" max="12035" width="15.7109375" style="410" customWidth="1"/>
    <col min="12036" max="12036" width="12.7109375" style="410" customWidth="1"/>
    <col min="12037" max="12038" width="15.7109375" style="410" customWidth="1"/>
    <col min="12039" max="12040" width="12.7109375" style="410" customWidth="1"/>
    <col min="12041" max="12042" width="9.140625" style="410"/>
    <col min="12043" max="12043" width="14.7109375" style="410" customWidth="1"/>
    <col min="12044" max="12288" width="9.140625" style="410"/>
    <col min="12289" max="12289" width="18.7109375" style="410" customWidth="1"/>
    <col min="12290" max="12290" width="15.85546875" style="410" customWidth="1"/>
    <col min="12291" max="12291" width="15.7109375" style="410" customWidth="1"/>
    <col min="12292" max="12292" width="12.7109375" style="410" customWidth="1"/>
    <col min="12293" max="12294" width="15.7109375" style="410" customWidth="1"/>
    <col min="12295" max="12296" width="12.7109375" style="410" customWidth="1"/>
    <col min="12297" max="12298" width="9.140625" style="410"/>
    <col min="12299" max="12299" width="14.7109375" style="410" customWidth="1"/>
    <col min="12300" max="12544" width="9.140625" style="410"/>
    <col min="12545" max="12545" width="18.7109375" style="410" customWidth="1"/>
    <col min="12546" max="12546" width="15.85546875" style="410" customWidth="1"/>
    <col min="12547" max="12547" width="15.7109375" style="410" customWidth="1"/>
    <col min="12548" max="12548" width="12.7109375" style="410" customWidth="1"/>
    <col min="12549" max="12550" width="15.7109375" style="410" customWidth="1"/>
    <col min="12551" max="12552" width="12.7109375" style="410" customWidth="1"/>
    <col min="12553" max="12554" width="9.140625" style="410"/>
    <col min="12555" max="12555" width="14.7109375" style="410" customWidth="1"/>
    <col min="12556" max="12800" width="9.140625" style="410"/>
    <col min="12801" max="12801" width="18.7109375" style="410" customWidth="1"/>
    <col min="12802" max="12802" width="15.85546875" style="410" customWidth="1"/>
    <col min="12803" max="12803" width="15.7109375" style="410" customWidth="1"/>
    <col min="12804" max="12804" width="12.7109375" style="410" customWidth="1"/>
    <col min="12805" max="12806" width="15.7109375" style="410" customWidth="1"/>
    <col min="12807" max="12808" width="12.7109375" style="410" customWidth="1"/>
    <col min="12809" max="12810" width="9.140625" style="410"/>
    <col min="12811" max="12811" width="14.7109375" style="410" customWidth="1"/>
    <col min="12812" max="13056" width="9.140625" style="410"/>
    <col min="13057" max="13057" width="18.7109375" style="410" customWidth="1"/>
    <col min="13058" max="13058" width="15.85546875" style="410" customWidth="1"/>
    <col min="13059" max="13059" width="15.7109375" style="410" customWidth="1"/>
    <col min="13060" max="13060" width="12.7109375" style="410" customWidth="1"/>
    <col min="13061" max="13062" width="15.7109375" style="410" customWidth="1"/>
    <col min="13063" max="13064" width="12.7109375" style="410" customWidth="1"/>
    <col min="13065" max="13066" width="9.140625" style="410"/>
    <col min="13067" max="13067" width="14.7109375" style="410" customWidth="1"/>
    <col min="13068" max="13312" width="9.140625" style="410"/>
    <col min="13313" max="13313" width="18.7109375" style="410" customWidth="1"/>
    <col min="13314" max="13314" width="15.85546875" style="410" customWidth="1"/>
    <col min="13315" max="13315" width="15.7109375" style="410" customWidth="1"/>
    <col min="13316" max="13316" width="12.7109375" style="410" customWidth="1"/>
    <col min="13317" max="13318" width="15.7109375" style="410" customWidth="1"/>
    <col min="13319" max="13320" width="12.7109375" style="410" customWidth="1"/>
    <col min="13321" max="13322" width="9.140625" style="410"/>
    <col min="13323" max="13323" width="14.7109375" style="410" customWidth="1"/>
    <col min="13324" max="13568" width="9.140625" style="410"/>
    <col min="13569" max="13569" width="18.7109375" style="410" customWidth="1"/>
    <col min="13570" max="13570" width="15.85546875" style="410" customWidth="1"/>
    <col min="13571" max="13571" width="15.7109375" style="410" customWidth="1"/>
    <col min="13572" max="13572" width="12.7109375" style="410" customWidth="1"/>
    <col min="13573" max="13574" width="15.7109375" style="410" customWidth="1"/>
    <col min="13575" max="13576" width="12.7109375" style="410" customWidth="1"/>
    <col min="13577" max="13578" width="9.140625" style="410"/>
    <col min="13579" max="13579" width="14.7109375" style="410" customWidth="1"/>
    <col min="13580" max="13824" width="9.140625" style="410"/>
    <col min="13825" max="13825" width="18.7109375" style="410" customWidth="1"/>
    <col min="13826" max="13826" width="15.85546875" style="410" customWidth="1"/>
    <col min="13827" max="13827" width="15.7109375" style="410" customWidth="1"/>
    <col min="13828" max="13828" width="12.7109375" style="410" customWidth="1"/>
    <col min="13829" max="13830" width="15.7109375" style="410" customWidth="1"/>
    <col min="13831" max="13832" width="12.7109375" style="410" customWidth="1"/>
    <col min="13833" max="13834" width="9.140625" style="410"/>
    <col min="13835" max="13835" width="14.7109375" style="410" customWidth="1"/>
    <col min="13836" max="14080" width="9.140625" style="410"/>
    <col min="14081" max="14081" width="18.7109375" style="410" customWidth="1"/>
    <col min="14082" max="14082" width="15.85546875" style="410" customWidth="1"/>
    <col min="14083" max="14083" width="15.7109375" style="410" customWidth="1"/>
    <col min="14084" max="14084" width="12.7109375" style="410" customWidth="1"/>
    <col min="14085" max="14086" width="15.7109375" style="410" customWidth="1"/>
    <col min="14087" max="14088" width="12.7109375" style="410" customWidth="1"/>
    <col min="14089" max="14090" width="9.140625" style="410"/>
    <col min="14091" max="14091" width="14.7109375" style="410" customWidth="1"/>
    <col min="14092" max="14336" width="9.140625" style="410"/>
    <col min="14337" max="14337" width="18.7109375" style="410" customWidth="1"/>
    <col min="14338" max="14338" width="15.85546875" style="410" customWidth="1"/>
    <col min="14339" max="14339" width="15.7109375" style="410" customWidth="1"/>
    <col min="14340" max="14340" width="12.7109375" style="410" customWidth="1"/>
    <col min="14341" max="14342" width="15.7109375" style="410" customWidth="1"/>
    <col min="14343" max="14344" width="12.7109375" style="410" customWidth="1"/>
    <col min="14345" max="14346" width="9.140625" style="410"/>
    <col min="14347" max="14347" width="14.7109375" style="410" customWidth="1"/>
    <col min="14348" max="14592" width="9.140625" style="410"/>
    <col min="14593" max="14593" width="18.7109375" style="410" customWidth="1"/>
    <col min="14594" max="14594" width="15.85546875" style="410" customWidth="1"/>
    <col min="14595" max="14595" width="15.7109375" style="410" customWidth="1"/>
    <col min="14596" max="14596" width="12.7109375" style="410" customWidth="1"/>
    <col min="14597" max="14598" width="15.7109375" style="410" customWidth="1"/>
    <col min="14599" max="14600" width="12.7109375" style="410" customWidth="1"/>
    <col min="14601" max="14602" width="9.140625" style="410"/>
    <col min="14603" max="14603" width="14.7109375" style="410" customWidth="1"/>
    <col min="14604" max="14848" width="9.140625" style="410"/>
    <col min="14849" max="14849" width="18.7109375" style="410" customWidth="1"/>
    <col min="14850" max="14850" width="15.85546875" style="410" customWidth="1"/>
    <col min="14851" max="14851" width="15.7109375" style="410" customWidth="1"/>
    <col min="14852" max="14852" width="12.7109375" style="410" customWidth="1"/>
    <col min="14853" max="14854" width="15.7109375" style="410" customWidth="1"/>
    <col min="14855" max="14856" width="12.7109375" style="410" customWidth="1"/>
    <col min="14857" max="14858" width="9.140625" style="410"/>
    <col min="14859" max="14859" width="14.7109375" style="410" customWidth="1"/>
    <col min="14860" max="15104" width="9.140625" style="410"/>
    <col min="15105" max="15105" width="18.7109375" style="410" customWidth="1"/>
    <col min="15106" max="15106" width="15.85546875" style="410" customWidth="1"/>
    <col min="15107" max="15107" width="15.7109375" style="410" customWidth="1"/>
    <col min="15108" max="15108" width="12.7109375" style="410" customWidth="1"/>
    <col min="15109" max="15110" width="15.7109375" style="410" customWidth="1"/>
    <col min="15111" max="15112" width="12.7109375" style="410" customWidth="1"/>
    <col min="15113" max="15114" width="9.140625" style="410"/>
    <col min="15115" max="15115" width="14.7109375" style="410" customWidth="1"/>
    <col min="15116" max="15360" width="9.140625" style="410"/>
    <col min="15361" max="15361" width="18.7109375" style="410" customWidth="1"/>
    <col min="15362" max="15362" width="15.85546875" style="410" customWidth="1"/>
    <col min="15363" max="15363" width="15.7109375" style="410" customWidth="1"/>
    <col min="15364" max="15364" width="12.7109375" style="410" customWidth="1"/>
    <col min="15365" max="15366" width="15.7109375" style="410" customWidth="1"/>
    <col min="15367" max="15368" width="12.7109375" style="410" customWidth="1"/>
    <col min="15369" max="15370" width="9.140625" style="410"/>
    <col min="15371" max="15371" width="14.7109375" style="410" customWidth="1"/>
    <col min="15372" max="15616" width="9.140625" style="410"/>
    <col min="15617" max="15617" width="18.7109375" style="410" customWidth="1"/>
    <col min="15618" max="15618" width="15.85546875" style="410" customWidth="1"/>
    <col min="15619" max="15619" width="15.7109375" style="410" customWidth="1"/>
    <col min="15620" max="15620" width="12.7109375" style="410" customWidth="1"/>
    <col min="15621" max="15622" width="15.7109375" style="410" customWidth="1"/>
    <col min="15623" max="15624" width="12.7109375" style="410" customWidth="1"/>
    <col min="15625" max="15626" width="9.140625" style="410"/>
    <col min="15627" max="15627" width="14.7109375" style="410" customWidth="1"/>
    <col min="15628" max="15872" width="9.140625" style="410"/>
    <col min="15873" max="15873" width="18.7109375" style="410" customWidth="1"/>
    <col min="15874" max="15874" width="15.85546875" style="410" customWidth="1"/>
    <col min="15875" max="15875" width="15.7109375" style="410" customWidth="1"/>
    <col min="15876" max="15876" width="12.7109375" style="410" customWidth="1"/>
    <col min="15877" max="15878" width="15.7109375" style="410" customWidth="1"/>
    <col min="15879" max="15880" width="12.7109375" style="410" customWidth="1"/>
    <col min="15881" max="15882" width="9.140625" style="410"/>
    <col min="15883" max="15883" width="14.7109375" style="410" customWidth="1"/>
    <col min="15884" max="16128" width="9.140625" style="410"/>
    <col min="16129" max="16129" width="18.7109375" style="410" customWidth="1"/>
    <col min="16130" max="16130" width="15.85546875" style="410" customWidth="1"/>
    <col min="16131" max="16131" width="15.7109375" style="410" customWidth="1"/>
    <col min="16132" max="16132" width="12.7109375" style="410" customWidth="1"/>
    <col min="16133" max="16134" width="15.7109375" style="410" customWidth="1"/>
    <col min="16135" max="16136" width="12.7109375" style="410" customWidth="1"/>
    <col min="16137" max="16138" width="9.140625" style="410"/>
    <col min="16139" max="16139" width="14.7109375" style="410" customWidth="1"/>
    <col min="16140" max="16384" width="9.140625" style="410"/>
  </cols>
  <sheetData>
    <row r="2" spans="1:13">
      <c r="H2" s="411" t="s">
        <v>378</v>
      </c>
    </row>
    <row r="4" spans="1:13" ht="9.75" customHeight="1"/>
    <row r="6" spans="1:13" ht="24.75" customHeight="1">
      <c r="A6" s="1532" t="s">
        <v>374</v>
      </c>
      <c r="B6" s="1532"/>
      <c r="C6" s="1532"/>
      <c r="D6" s="1532"/>
      <c r="E6" s="1532"/>
      <c r="F6" s="1532"/>
      <c r="G6" s="1532"/>
      <c r="H6" s="1532"/>
    </row>
    <row r="7" spans="1:13" ht="16.5" customHeight="1">
      <c r="A7" s="1532" t="s">
        <v>375</v>
      </c>
      <c r="B7" s="1532"/>
      <c r="C7" s="1532"/>
      <c r="D7" s="1532"/>
      <c r="E7" s="1532"/>
      <c r="F7" s="1532"/>
      <c r="G7" s="1532"/>
      <c r="H7" s="1532"/>
    </row>
    <row r="8" spans="1:13" ht="29.25" customHeight="1" thickBot="1">
      <c r="A8" s="412"/>
      <c r="B8" s="413"/>
      <c r="C8" s="413"/>
      <c r="D8" s="414"/>
      <c r="E8" s="413"/>
      <c r="F8" s="413"/>
    </row>
    <row r="9" spans="1:13" ht="18.95" customHeight="1" thickTop="1">
      <c r="A9" s="415"/>
      <c r="B9" s="1535" t="s">
        <v>210</v>
      </c>
      <c r="C9" s="1536"/>
      <c r="D9" s="416" t="s">
        <v>211</v>
      </c>
      <c r="E9" s="1533" t="s">
        <v>343</v>
      </c>
      <c r="F9" s="1534"/>
      <c r="G9" s="1537" t="s">
        <v>4</v>
      </c>
      <c r="H9" s="1538"/>
    </row>
    <row r="10" spans="1:13" ht="18.95" customHeight="1">
      <c r="A10" s="417" t="s">
        <v>33</v>
      </c>
      <c r="B10" s="1541" t="s">
        <v>423</v>
      </c>
      <c r="C10" s="1541" t="s">
        <v>424</v>
      </c>
      <c r="D10" s="418" t="s">
        <v>212</v>
      </c>
      <c r="E10" s="1543" t="s">
        <v>344</v>
      </c>
      <c r="F10" s="1544"/>
      <c r="G10" s="1539"/>
      <c r="H10" s="1540"/>
    </row>
    <row r="11" spans="1:13" ht="18.95" customHeight="1" thickBot="1">
      <c r="A11" s="419"/>
      <c r="B11" s="1542"/>
      <c r="C11" s="1542"/>
      <c r="D11" s="418" t="s">
        <v>213</v>
      </c>
      <c r="E11" s="420" t="s">
        <v>423</v>
      </c>
      <c r="F11" s="420" t="s">
        <v>424</v>
      </c>
      <c r="G11" s="421" t="s">
        <v>6</v>
      </c>
      <c r="H11" s="422" t="s">
        <v>345</v>
      </c>
    </row>
    <row r="12" spans="1:13" ht="18.95" customHeight="1">
      <c r="A12" s="1148" t="s">
        <v>67</v>
      </c>
      <c r="B12" s="423">
        <v>415.16755499999994</v>
      </c>
      <c r="C12" s="424">
        <v>453.79408949999998</v>
      </c>
      <c r="D12" s="425">
        <v>109.30384227640333</v>
      </c>
      <c r="E12" s="426">
        <v>7314.4739306899783</v>
      </c>
      <c r="F12" s="427">
        <v>7622.9099757999466</v>
      </c>
      <c r="G12" s="1141">
        <v>104.21679054478321</v>
      </c>
      <c r="H12" s="1142">
        <f>G12/101.7*100</f>
        <v>102.4747202996885</v>
      </c>
      <c r="K12" s="428"/>
      <c r="M12" s="429"/>
    </row>
    <row r="13" spans="1:13" ht="18.95" customHeight="1">
      <c r="A13" s="1149" t="s">
        <v>38</v>
      </c>
      <c r="B13" s="430">
        <v>532.5440870000001</v>
      </c>
      <c r="C13" s="431">
        <v>572.82702534999999</v>
      </c>
      <c r="D13" s="432">
        <v>107.56424478899527</v>
      </c>
      <c r="E13" s="433">
        <v>6076.5736466290273</v>
      </c>
      <c r="F13" s="434">
        <v>6425.610767872904</v>
      </c>
      <c r="G13" s="1143">
        <v>105.74397911621634</v>
      </c>
      <c r="H13" s="1142">
        <f t="shared" ref="H13:H26" si="0">G13/101.7*100</f>
        <v>103.97638064524712</v>
      </c>
      <c r="K13" s="428"/>
      <c r="M13" s="429"/>
    </row>
    <row r="14" spans="1:13" ht="18.95" customHeight="1">
      <c r="A14" s="1150" t="s">
        <v>39</v>
      </c>
      <c r="B14" s="430">
        <v>317.632542</v>
      </c>
      <c r="C14" s="431">
        <v>356.74480799999998</v>
      </c>
      <c r="D14" s="432">
        <v>112.31368352679682</v>
      </c>
      <c r="E14" s="435">
        <v>5669.7207873899206</v>
      </c>
      <c r="F14" s="436">
        <v>6156.2282975563658</v>
      </c>
      <c r="G14" s="1143">
        <v>108.58080191970814</v>
      </c>
      <c r="H14" s="1142">
        <f t="shared" si="0"/>
        <v>106.76578359853308</v>
      </c>
      <c r="K14" s="428"/>
      <c r="M14" s="429"/>
    </row>
    <row r="15" spans="1:13" ht="18.95" customHeight="1">
      <c r="A15" s="1149" t="s">
        <v>40</v>
      </c>
      <c r="B15" s="430">
        <v>250.31268499999999</v>
      </c>
      <c r="C15" s="431">
        <v>291.86638431999995</v>
      </c>
      <c r="D15" s="432">
        <v>116.60071654778501</v>
      </c>
      <c r="E15" s="435">
        <v>5944.7256485793023</v>
      </c>
      <c r="F15" s="436">
        <v>6509.7611940298511</v>
      </c>
      <c r="G15" s="1143">
        <v>109.50482122897604</v>
      </c>
      <c r="H15" s="1142">
        <f t="shared" si="0"/>
        <v>107.67435715730191</v>
      </c>
      <c r="K15" s="428"/>
      <c r="M15" s="429"/>
    </row>
    <row r="16" spans="1:13" ht="18.95" customHeight="1">
      <c r="A16" s="1149" t="s">
        <v>41</v>
      </c>
      <c r="B16" s="430">
        <v>136.64151500000003</v>
      </c>
      <c r="C16" s="431">
        <v>142.81768092999997</v>
      </c>
      <c r="D16" s="432">
        <v>104.51997764369045</v>
      </c>
      <c r="E16" s="435">
        <v>5643.722329162656</v>
      </c>
      <c r="F16" s="436">
        <v>6091.2285714285717</v>
      </c>
      <c r="G16" s="1143">
        <v>107.92927461993528</v>
      </c>
      <c r="H16" s="1142">
        <f t="shared" si="0"/>
        <v>106.12514711891374</v>
      </c>
      <c r="K16" s="428"/>
      <c r="M16" s="429"/>
    </row>
    <row r="17" spans="1:13" ht="18.95" customHeight="1">
      <c r="A17" s="1149" t="s">
        <v>42</v>
      </c>
      <c r="B17" s="430">
        <v>402.21452099999999</v>
      </c>
      <c r="C17" s="431">
        <v>429.80824299999995</v>
      </c>
      <c r="D17" s="432">
        <v>106.86044897916551</v>
      </c>
      <c r="E17" s="435">
        <v>5534.0630378328833</v>
      </c>
      <c r="F17" s="436">
        <v>6092.8868122350368</v>
      </c>
      <c r="G17" s="1143">
        <v>110.0978931859256</v>
      </c>
      <c r="H17" s="1142">
        <f t="shared" si="0"/>
        <v>108.25751542372231</v>
      </c>
      <c r="K17" s="428"/>
      <c r="M17" s="429"/>
    </row>
    <row r="18" spans="1:13" ht="18.95" customHeight="1">
      <c r="A18" s="1149" t="s">
        <v>43</v>
      </c>
      <c r="B18" s="430">
        <v>206.12823600000002</v>
      </c>
      <c r="C18" s="431">
        <v>217.49447964000001</v>
      </c>
      <c r="D18" s="432">
        <v>105.51416140775589</v>
      </c>
      <c r="E18" s="435">
        <v>5742.0913496236726</v>
      </c>
      <c r="F18" s="436">
        <v>6096.6700435523571</v>
      </c>
      <c r="G18" s="1143">
        <v>106.17507929322517</v>
      </c>
      <c r="H18" s="1142">
        <f t="shared" si="0"/>
        <v>104.40027462460684</v>
      </c>
      <c r="K18" s="428"/>
      <c r="M18" s="429"/>
    </row>
    <row r="19" spans="1:13" ht="18.95" customHeight="1">
      <c r="A19" s="1149" t="s">
        <v>44</v>
      </c>
      <c r="B19" s="430">
        <v>237.800096</v>
      </c>
      <c r="C19" s="431">
        <v>276.64185200000009</v>
      </c>
      <c r="D19" s="432">
        <v>116.33378482740397</v>
      </c>
      <c r="E19" s="435">
        <v>5697.8949465676505</v>
      </c>
      <c r="F19" s="436">
        <v>5996.7833523375139</v>
      </c>
      <c r="G19" s="1143">
        <v>105.24559347921834</v>
      </c>
      <c r="H19" s="1142">
        <f t="shared" si="0"/>
        <v>103.48632593826778</v>
      </c>
      <c r="K19" s="428"/>
      <c r="M19" s="429"/>
    </row>
    <row r="20" spans="1:13" ht="18.95" customHeight="1">
      <c r="A20" s="1149" t="s">
        <v>45</v>
      </c>
      <c r="B20" s="430">
        <v>254.36339699999999</v>
      </c>
      <c r="C20" s="431">
        <v>284.84003081999998</v>
      </c>
      <c r="D20" s="432">
        <v>111.98153279105641</v>
      </c>
      <c r="E20" s="435">
        <v>5549.3476960956732</v>
      </c>
      <c r="F20" s="436">
        <v>5980.1476235442242</v>
      </c>
      <c r="G20" s="1143">
        <v>107.7630732662804</v>
      </c>
      <c r="H20" s="1142">
        <f t="shared" si="0"/>
        <v>105.96172395897779</v>
      </c>
      <c r="K20" s="428"/>
      <c r="M20" s="429"/>
    </row>
    <row r="21" spans="1:13" ht="18.95" customHeight="1">
      <c r="A21" s="1149" t="s">
        <v>46</v>
      </c>
      <c r="B21" s="430">
        <v>276.91579200000001</v>
      </c>
      <c r="C21" s="431">
        <v>304.60841899999991</v>
      </c>
      <c r="D21" s="432">
        <v>110.00037838217615</v>
      </c>
      <c r="E21" s="435">
        <v>5577.1539050535985</v>
      </c>
      <c r="F21" s="436">
        <v>5965.9093208646327</v>
      </c>
      <c r="G21" s="1143">
        <v>106.97049825823836</v>
      </c>
      <c r="H21" s="1142">
        <f t="shared" si="0"/>
        <v>105.18239750072603</v>
      </c>
      <c r="K21" s="428"/>
      <c r="M21" s="429"/>
    </row>
    <row r="22" spans="1:13" ht="18.95" customHeight="1">
      <c r="A22" s="1149" t="s">
        <v>48</v>
      </c>
      <c r="B22" s="430">
        <v>583.10947299999998</v>
      </c>
      <c r="C22" s="431">
        <v>617.09521610000002</v>
      </c>
      <c r="D22" s="432">
        <v>105.82836408490314</v>
      </c>
      <c r="E22" s="435">
        <v>5693.5392525903217</v>
      </c>
      <c r="F22" s="436">
        <v>5986.5088264683027</v>
      </c>
      <c r="G22" s="1143">
        <v>105.14564949639527</v>
      </c>
      <c r="H22" s="1142">
        <f t="shared" si="0"/>
        <v>103.38805260215858</v>
      </c>
      <c r="K22" s="428"/>
      <c r="M22" s="429"/>
    </row>
    <row r="23" spans="1:13" ht="18.95" customHeight="1">
      <c r="A23" s="1149" t="s">
        <v>47</v>
      </c>
      <c r="B23" s="430">
        <v>334.37225399999994</v>
      </c>
      <c r="C23" s="431">
        <v>373.92310000000003</v>
      </c>
      <c r="D23" s="432">
        <v>111.82838753122144</v>
      </c>
      <c r="E23" s="435">
        <v>5541.7544380650697</v>
      </c>
      <c r="F23" s="436">
        <v>5955.8255319148939</v>
      </c>
      <c r="G23" s="1143">
        <v>107.47184124589972</v>
      </c>
      <c r="H23" s="1142">
        <f t="shared" si="0"/>
        <v>105.67536012379522</v>
      </c>
      <c r="K23" s="428"/>
      <c r="M23" s="429"/>
    </row>
    <row r="24" spans="1:13" ht="18.75" customHeight="1">
      <c r="A24" s="1149" t="s">
        <v>49</v>
      </c>
      <c r="B24" s="430">
        <v>275.46185800000001</v>
      </c>
      <c r="C24" s="431">
        <v>331.83952099999993</v>
      </c>
      <c r="D24" s="432">
        <v>120.46659505215416</v>
      </c>
      <c r="E24" s="437">
        <v>5434.6271678568628</v>
      </c>
      <c r="F24" s="438">
        <v>5909.9859975135769</v>
      </c>
      <c r="G24" s="1143">
        <v>108.74685263541586</v>
      </c>
      <c r="H24" s="1142">
        <f t="shared" si="0"/>
        <v>106.92905863856032</v>
      </c>
      <c r="K24" s="428"/>
      <c r="M24" s="429"/>
    </row>
    <row r="25" spans="1:13" ht="18.75" customHeight="1" thickBot="1">
      <c r="A25" s="1151" t="s">
        <v>50</v>
      </c>
      <c r="B25" s="439">
        <v>562.22508800000003</v>
      </c>
      <c r="C25" s="440">
        <v>631.589023</v>
      </c>
      <c r="D25" s="441">
        <v>112.33739590788237</v>
      </c>
      <c r="E25" s="435">
        <v>5706.1920733918341</v>
      </c>
      <c r="F25" s="436">
        <v>6016.2244891391792</v>
      </c>
      <c r="G25" s="1144">
        <v>105.43326287933834</v>
      </c>
      <c r="H25" s="1145">
        <f t="shared" si="0"/>
        <v>103.67085828843494</v>
      </c>
      <c r="K25" s="428"/>
      <c r="M25" s="429"/>
    </row>
    <row r="26" spans="1:13" ht="13.5" thickBot="1">
      <c r="A26" s="1152" t="s">
        <v>214</v>
      </c>
      <c r="B26" s="442">
        <v>4784.889099</v>
      </c>
      <c r="C26" s="443">
        <v>5285.88987266</v>
      </c>
      <c r="D26" s="526">
        <v>110.4704782763869</v>
      </c>
      <c r="E26" s="444">
        <v>5790.415950019059</v>
      </c>
      <c r="F26" s="445">
        <v>6211.3728083080196</v>
      </c>
      <c r="G26" s="1146">
        <v>107.26988979587166</v>
      </c>
      <c r="H26" s="1147">
        <f t="shared" si="0"/>
        <v>105.47678446005079</v>
      </c>
      <c r="K26" s="428"/>
      <c r="M26" s="429"/>
    </row>
    <row r="27" spans="1:13" ht="13.5" thickTop="1">
      <c r="B27" s="413"/>
      <c r="C27" s="413"/>
      <c r="D27" s="414"/>
      <c r="E27" s="413"/>
      <c r="F27" s="413"/>
      <c r="K27" s="428"/>
    </row>
    <row r="28" spans="1:13" ht="14.25">
      <c r="A28" s="446" t="s">
        <v>376</v>
      </c>
    </row>
    <row r="29" spans="1:13" ht="15">
      <c r="A29" s="447" t="s">
        <v>862</v>
      </c>
      <c r="C29" s="448"/>
    </row>
    <row r="31" spans="1:13" ht="15">
      <c r="A31" s="449" t="s">
        <v>377</v>
      </c>
    </row>
    <row r="32" spans="1:13" ht="15">
      <c r="A32" s="449" t="s">
        <v>855</v>
      </c>
      <c r="D32" s="450"/>
    </row>
  </sheetData>
  <mergeCells count="8">
    <mergeCell ref="A6:H6"/>
    <mergeCell ref="E9:F9"/>
    <mergeCell ref="A7:H7"/>
    <mergeCell ref="B9:C9"/>
    <mergeCell ref="G9:H10"/>
    <mergeCell ref="B10:B11"/>
    <mergeCell ref="C10:C11"/>
    <mergeCell ref="E10:F10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83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90" zoomScaleNormal="90" workbookViewId="0">
      <selection activeCell="A16" sqref="A16:XFD16"/>
    </sheetView>
  </sheetViews>
  <sheetFormatPr defaultRowHeight="15"/>
  <cols>
    <col min="1" max="1" width="56.85546875" style="1" customWidth="1"/>
    <col min="2" max="3" width="22.7109375" style="1" customWidth="1"/>
    <col min="4" max="4" width="17.140625" style="1" customWidth="1"/>
    <col min="5" max="5" width="17" style="1" customWidth="1"/>
    <col min="6" max="6" width="22.7109375" style="1" customWidth="1"/>
    <col min="7" max="7" width="22" style="1" customWidth="1"/>
    <col min="8" max="256" width="9.140625" style="1"/>
    <col min="257" max="257" width="49.85546875" style="1" customWidth="1"/>
    <col min="258" max="258" width="20.42578125" style="1" customWidth="1"/>
    <col min="259" max="259" width="20.28515625" style="1" customWidth="1"/>
    <col min="260" max="260" width="17.140625" style="1" customWidth="1"/>
    <col min="261" max="261" width="17" style="1" customWidth="1"/>
    <col min="262" max="262" width="16.85546875" style="1" customWidth="1"/>
    <col min="263" max="263" width="17.140625" style="1" customWidth="1"/>
    <col min="264" max="512" width="9.140625" style="1"/>
    <col min="513" max="513" width="49.85546875" style="1" customWidth="1"/>
    <col min="514" max="514" width="20.42578125" style="1" customWidth="1"/>
    <col min="515" max="515" width="20.28515625" style="1" customWidth="1"/>
    <col min="516" max="516" width="17.140625" style="1" customWidth="1"/>
    <col min="517" max="517" width="17" style="1" customWidth="1"/>
    <col min="518" max="518" width="16.85546875" style="1" customWidth="1"/>
    <col min="519" max="519" width="17.140625" style="1" customWidth="1"/>
    <col min="520" max="768" width="9.140625" style="1"/>
    <col min="769" max="769" width="49.85546875" style="1" customWidth="1"/>
    <col min="770" max="770" width="20.42578125" style="1" customWidth="1"/>
    <col min="771" max="771" width="20.28515625" style="1" customWidth="1"/>
    <col min="772" max="772" width="17.140625" style="1" customWidth="1"/>
    <col min="773" max="773" width="17" style="1" customWidth="1"/>
    <col min="774" max="774" width="16.85546875" style="1" customWidth="1"/>
    <col min="775" max="775" width="17.140625" style="1" customWidth="1"/>
    <col min="776" max="1024" width="9.140625" style="1"/>
    <col min="1025" max="1025" width="49.85546875" style="1" customWidth="1"/>
    <col min="1026" max="1026" width="20.42578125" style="1" customWidth="1"/>
    <col min="1027" max="1027" width="20.28515625" style="1" customWidth="1"/>
    <col min="1028" max="1028" width="17.140625" style="1" customWidth="1"/>
    <col min="1029" max="1029" width="17" style="1" customWidth="1"/>
    <col min="1030" max="1030" width="16.85546875" style="1" customWidth="1"/>
    <col min="1031" max="1031" width="17.140625" style="1" customWidth="1"/>
    <col min="1032" max="1280" width="9.140625" style="1"/>
    <col min="1281" max="1281" width="49.85546875" style="1" customWidth="1"/>
    <col min="1282" max="1282" width="20.42578125" style="1" customWidth="1"/>
    <col min="1283" max="1283" width="20.28515625" style="1" customWidth="1"/>
    <col min="1284" max="1284" width="17.140625" style="1" customWidth="1"/>
    <col min="1285" max="1285" width="17" style="1" customWidth="1"/>
    <col min="1286" max="1286" width="16.85546875" style="1" customWidth="1"/>
    <col min="1287" max="1287" width="17.140625" style="1" customWidth="1"/>
    <col min="1288" max="1536" width="9.140625" style="1"/>
    <col min="1537" max="1537" width="49.85546875" style="1" customWidth="1"/>
    <col min="1538" max="1538" width="20.42578125" style="1" customWidth="1"/>
    <col min="1539" max="1539" width="20.28515625" style="1" customWidth="1"/>
    <col min="1540" max="1540" width="17.140625" style="1" customWidth="1"/>
    <col min="1541" max="1541" width="17" style="1" customWidth="1"/>
    <col min="1542" max="1542" width="16.85546875" style="1" customWidth="1"/>
    <col min="1543" max="1543" width="17.140625" style="1" customWidth="1"/>
    <col min="1544" max="1792" width="9.140625" style="1"/>
    <col min="1793" max="1793" width="49.85546875" style="1" customWidth="1"/>
    <col min="1794" max="1794" width="20.42578125" style="1" customWidth="1"/>
    <col min="1795" max="1795" width="20.28515625" style="1" customWidth="1"/>
    <col min="1796" max="1796" width="17.140625" style="1" customWidth="1"/>
    <col min="1797" max="1797" width="17" style="1" customWidth="1"/>
    <col min="1798" max="1798" width="16.85546875" style="1" customWidth="1"/>
    <col min="1799" max="1799" width="17.140625" style="1" customWidth="1"/>
    <col min="1800" max="2048" width="9.140625" style="1"/>
    <col min="2049" max="2049" width="49.85546875" style="1" customWidth="1"/>
    <col min="2050" max="2050" width="20.42578125" style="1" customWidth="1"/>
    <col min="2051" max="2051" width="20.28515625" style="1" customWidth="1"/>
    <col min="2052" max="2052" width="17.140625" style="1" customWidth="1"/>
    <col min="2053" max="2053" width="17" style="1" customWidth="1"/>
    <col min="2054" max="2054" width="16.85546875" style="1" customWidth="1"/>
    <col min="2055" max="2055" width="17.140625" style="1" customWidth="1"/>
    <col min="2056" max="2304" width="9.140625" style="1"/>
    <col min="2305" max="2305" width="49.85546875" style="1" customWidth="1"/>
    <col min="2306" max="2306" width="20.42578125" style="1" customWidth="1"/>
    <col min="2307" max="2307" width="20.28515625" style="1" customWidth="1"/>
    <col min="2308" max="2308" width="17.140625" style="1" customWidth="1"/>
    <col min="2309" max="2309" width="17" style="1" customWidth="1"/>
    <col min="2310" max="2310" width="16.85546875" style="1" customWidth="1"/>
    <col min="2311" max="2311" width="17.140625" style="1" customWidth="1"/>
    <col min="2312" max="2560" width="9.140625" style="1"/>
    <col min="2561" max="2561" width="49.85546875" style="1" customWidth="1"/>
    <col min="2562" max="2562" width="20.42578125" style="1" customWidth="1"/>
    <col min="2563" max="2563" width="20.28515625" style="1" customWidth="1"/>
    <col min="2564" max="2564" width="17.140625" style="1" customWidth="1"/>
    <col min="2565" max="2565" width="17" style="1" customWidth="1"/>
    <col min="2566" max="2566" width="16.85546875" style="1" customWidth="1"/>
    <col min="2567" max="2567" width="17.140625" style="1" customWidth="1"/>
    <col min="2568" max="2816" width="9.140625" style="1"/>
    <col min="2817" max="2817" width="49.85546875" style="1" customWidth="1"/>
    <col min="2818" max="2818" width="20.42578125" style="1" customWidth="1"/>
    <col min="2819" max="2819" width="20.28515625" style="1" customWidth="1"/>
    <col min="2820" max="2820" width="17.140625" style="1" customWidth="1"/>
    <col min="2821" max="2821" width="17" style="1" customWidth="1"/>
    <col min="2822" max="2822" width="16.85546875" style="1" customWidth="1"/>
    <col min="2823" max="2823" width="17.140625" style="1" customWidth="1"/>
    <col min="2824" max="3072" width="9.140625" style="1"/>
    <col min="3073" max="3073" width="49.85546875" style="1" customWidth="1"/>
    <col min="3074" max="3074" width="20.42578125" style="1" customWidth="1"/>
    <col min="3075" max="3075" width="20.28515625" style="1" customWidth="1"/>
    <col min="3076" max="3076" width="17.140625" style="1" customWidth="1"/>
    <col min="3077" max="3077" width="17" style="1" customWidth="1"/>
    <col min="3078" max="3078" width="16.85546875" style="1" customWidth="1"/>
    <col min="3079" max="3079" width="17.140625" style="1" customWidth="1"/>
    <col min="3080" max="3328" width="9.140625" style="1"/>
    <col min="3329" max="3329" width="49.85546875" style="1" customWidth="1"/>
    <col min="3330" max="3330" width="20.42578125" style="1" customWidth="1"/>
    <col min="3331" max="3331" width="20.28515625" style="1" customWidth="1"/>
    <col min="3332" max="3332" width="17.140625" style="1" customWidth="1"/>
    <col min="3333" max="3333" width="17" style="1" customWidth="1"/>
    <col min="3334" max="3334" width="16.85546875" style="1" customWidth="1"/>
    <col min="3335" max="3335" width="17.140625" style="1" customWidth="1"/>
    <col min="3336" max="3584" width="9.140625" style="1"/>
    <col min="3585" max="3585" width="49.85546875" style="1" customWidth="1"/>
    <col min="3586" max="3586" width="20.42578125" style="1" customWidth="1"/>
    <col min="3587" max="3587" width="20.28515625" style="1" customWidth="1"/>
    <col min="3588" max="3588" width="17.140625" style="1" customWidth="1"/>
    <col min="3589" max="3589" width="17" style="1" customWidth="1"/>
    <col min="3590" max="3590" width="16.85546875" style="1" customWidth="1"/>
    <col min="3591" max="3591" width="17.140625" style="1" customWidth="1"/>
    <col min="3592" max="3840" width="9.140625" style="1"/>
    <col min="3841" max="3841" width="49.85546875" style="1" customWidth="1"/>
    <col min="3842" max="3842" width="20.42578125" style="1" customWidth="1"/>
    <col min="3843" max="3843" width="20.28515625" style="1" customWidth="1"/>
    <col min="3844" max="3844" width="17.140625" style="1" customWidth="1"/>
    <col min="3845" max="3845" width="17" style="1" customWidth="1"/>
    <col min="3846" max="3846" width="16.85546875" style="1" customWidth="1"/>
    <col min="3847" max="3847" width="17.140625" style="1" customWidth="1"/>
    <col min="3848" max="4096" width="9.140625" style="1"/>
    <col min="4097" max="4097" width="49.85546875" style="1" customWidth="1"/>
    <col min="4098" max="4098" width="20.42578125" style="1" customWidth="1"/>
    <col min="4099" max="4099" width="20.28515625" style="1" customWidth="1"/>
    <col min="4100" max="4100" width="17.140625" style="1" customWidth="1"/>
    <col min="4101" max="4101" width="17" style="1" customWidth="1"/>
    <col min="4102" max="4102" width="16.85546875" style="1" customWidth="1"/>
    <col min="4103" max="4103" width="17.140625" style="1" customWidth="1"/>
    <col min="4104" max="4352" width="9.140625" style="1"/>
    <col min="4353" max="4353" width="49.85546875" style="1" customWidth="1"/>
    <col min="4354" max="4354" width="20.42578125" style="1" customWidth="1"/>
    <col min="4355" max="4355" width="20.28515625" style="1" customWidth="1"/>
    <col min="4356" max="4356" width="17.140625" style="1" customWidth="1"/>
    <col min="4357" max="4357" width="17" style="1" customWidth="1"/>
    <col min="4358" max="4358" width="16.85546875" style="1" customWidth="1"/>
    <col min="4359" max="4359" width="17.140625" style="1" customWidth="1"/>
    <col min="4360" max="4608" width="9.140625" style="1"/>
    <col min="4609" max="4609" width="49.85546875" style="1" customWidth="1"/>
    <col min="4610" max="4610" width="20.42578125" style="1" customWidth="1"/>
    <col min="4611" max="4611" width="20.28515625" style="1" customWidth="1"/>
    <col min="4612" max="4612" width="17.140625" style="1" customWidth="1"/>
    <col min="4613" max="4613" width="17" style="1" customWidth="1"/>
    <col min="4614" max="4614" width="16.85546875" style="1" customWidth="1"/>
    <col min="4615" max="4615" width="17.140625" style="1" customWidth="1"/>
    <col min="4616" max="4864" width="9.140625" style="1"/>
    <col min="4865" max="4865" width="49.85546875" style="1" customWidth="1"/>
    <col min="4866" max="4866" width="20.42578125" style="1" customWidth="1"/>
    <col min="4867" max="4867" width="20.28515625" style="1" customWidth="1"/>
    <col min="4868" max="4868" width="17.140625" style="1" customWidth="1"/>
    <col min="4869" max="4869" width="17" style="1" customWidth="1"/>
    <col min="4870" max="4870" width="16.85546875" style="1" customWidth="1"/>
    <col min="4871" max="4871" width="17.140625" style="1" customWidth="1"/>
    <col min="4872" max="5120" width="9.140625" style="1"/>
    <col min="5121" max="5121" width="49.85546875" style="1" customWidth="1"/>
    <col min="5122" max="5122" width="20.42578125" style="1" customWidth="1"/>
    <col min="5123" max="5123" width="20.28515625" style="1" customWidth="1"/>
    <col min="5124" max="5124" width="17.140625" style="1" customWidth="1"/>
    <col min="5125" max="5125" width="17" style="1" customWidth="1"/>
    <col min="5126" max="5126" width="16.85546875" style="1" customWidth="1"/>
    <col min="5127" max="5127" width="17.140625" style="1" customWidth="1"/>
    <col min="5128" max="5376" width="9.140625" style="1"/>
    <col min="5377" max="5377" width="49.85546875" style="1" customWidth="1"/>
    <col min="5378" max="5378" width="20.42578125" style="1" customWidth="1"/>
    <col min="5379" max="5379" width="20.28515625" style="1" customWidth="1"/>
    <col min="5380" max="5380" width="17.140625" style="1" customWidth="1"/>
    <col min="5381" max="5381" width="17" style="1" customWidth="1"/>
    <col min="5382" max="5382" width="16.85546875" style="1" customWidth="1"/>
    <col min="5383" max="5383" width="17.140625" style="1" customWidth="1"/>
    <col min="5384" max="5632" width="9.140625" style="1"/>
    <col min="5633" max="5633" width="49.85546875" style="1" customWidth="1"/>
    <col min="5634" max="5634" width="20.42578125" style="1" customWidth="1"/>
    <col min="5635" max="5635" width="20.28515625" style="1" customWidth="1"/>
    <col min="5636" max="5636" width="17.140625" style="1" customWidth="1"/>
    <col min="5637" max="5637" width="17" style="1" customWidth="1"/>
    <col min="5638" max="5638" width="16.85546875" style="1" customWidth="1"/>
    <col min="5639" max="5639" width="17.140625" style="1" customWidth="1"/>
    <col min="5640" max="5888" width="9.140625" style="1"/>
    <col min="5889" max="5889" width="49.85546875" style="1" customWidth="1"/>
    <col min="5890" max="5890" width="20.42578125" style="1" customWidth="1"/>
    <col min="5891" max="5891" width="20.28515625" style="1" customWidth="1"/>
    <col min="5892" max="5892" width="17.140625" style="1" customWidth="1"/>
    <col min="5893" max="5893" width="17" style="1" customWidth="1"/>
    <col min="5894" max="5894" width="16.85546875" style="1" customWidth="1"/>
    <col min="5895" max="5895" width="17.140625" style="1" customWidth="1"/>
    <col min="5896" max="6144" width="9.140625" style="1"/>
    <col min="6145" max="6145" width="49.85546875" style="1" customWidth="1"/>
    <col min="6146" max="6146" width="20.42578125" style="1" customWidth="1"/>
    <col min="6147" max="6147" width="20.28515625" style="1" customWidth="1"/>
    <col min="6148" max="6148" width="17.140625" style="1" customWidth="1"/>
    <col min="6149" max="6149" width="17" style="1" customWidth="1"/>
    <col min="6150" max="6150" width="16.85546875" style="1" customWidth="1"/>
    <col min="6151" max="6151" width="17.140625" style="1" customWidth="1"/>
    <col min="6152" max="6400" width="9.140625" style="1"/>
    <col min="6401" max="6401" width="49.85546875" style="1" customWidth="1"/>
    <col min="6402" max="6402" width="20.42578125" style="1" customWidth="1"/>
    <col min="6403" max="6403" width="20.28515625" style="1" customWidth="1"/>
    <col min="6404" max="6404" width="17.140625" style="1" customWidth="1"/>
    <col min="6405" max="6405" width="17" style="1" customWidth="1"/>
    <col min="6406" max="6406" width="16.85546875" style="1" customWidth="1"/>
    <col min="6407" max="6407" width="17.140625" style="1" customWidth="1"/>
    <col min="6408" max="6656" width="9.140625" style="1"/>
    <col min="6657" max="6657" width="49.85546875" style="1" customWidth="1"/>
    <col min="6658" max="6658" width="20.42578125" style="1" customWidth="1"/>
    <col min="6659" max="6659" width="20.28515625" style="1" customWidth="1"/>
    <col min="6660" max="6660" width="17.140625" style="1" customWidth="1"/>
    <col min="6661" max="6661" width="17" style="1" customWidth="1"/>
    <col min="6662" max="6662" width="16.85546875" style="1" customWidth="1"/>
    <col min="6663" max="6663" width="17.140625" style="1" customWidth="1"/>
    <col min="6664" max="6912" width="9.140625" style="1"/>
    <col min="6913" max="6913" width="49.85546875" style="1" customWidth="1"/>
    <col min="6914" max="6914" width="20.42578125" style="1" customWidth="1"/>
    <col min="6915" max="6915" width="20.28515625" style="1" customWidth="1"/>
    <col min="6916" max="6916" width="17.140625" style="1" customWidth="1"/>
    <col min="6917" max="6917" width="17" style="1" customWidth="1"/>
    <col min="6918" max="6918" width="16.85546875" style="1" customWidth="1"/>
    <col min="6919" max="6919" width="17.140625" style="1" customWidth="1"/>
    <col min="6920" max="7168" width="9.140625" style="1"/>
    <col min="7169" max="7169" width="49.85546875" style="1" customWidth="1"/>
    <col min="7170" max="7170" width="20.42578125" style="1" customWidth="1"/>
    <col min="7171" max="7171" width="20.28515625" style="1" customWidth="1"/>
    <col min="7172" max="7172" width="17.140625" style="1" customWidth="1"/>
    <col min="7173" max="7173" width="17" style="1" customWidth="1"/>
    <col min="7174" max="7174" width="16.85546875" style="1" customWidth="1"/>
    <col min="7175" max="7175" width="17.140625" style="1" customWidth="1"/>
    <col min="7176" max="7424" width="9.140625" style="1"/>
    <col min="7425" max="7425" width="49.85546875" style="1" customWidth="1"/>
    <col min="7426" max="7426" width="20.42578125" style="1" customWidth="1"/>
    <col min="7427" max="7427" width="20.28515625" style="1" customWidth="1"/>
    <col min="7428" max="7428" width="17.140625" style="1" customWidth="1"/>
    <col min="7429" max="7429" width="17" style="1" customWidth="1"/>
    <col min="7430" max="7430" width="16.85546875" style="1" customWidth="1"/>
    <col min="7431" max="7431" width="17.140625" style="1" customWidth="1"/>
    <col min="7432" max="7680" width="9.140625" style="1"/>
    <col min="7681" max="7681" width="49.85546875" style="1" customWidth="1"/>
    <col min="7682" max="7682" width="20.42578125" style="1" customWidth="1"/>
    <col min="7683" max="7683" width="20.28515625" style="1" customWidth="1"/>
    <col min="7684" max="7684" width="17.140625" style="1" customWidth="1"/>
    <col min="7685" max="7685" width="17" style="1" customWidth="1"/>
    <col min="7686" max="7686" width="16.85546875" style="1" customWidth="1"/>
    <col min="7687" max="7687" width="17.140625" style="1" customWidth="1"/>
    <col min="7688" max="7936" width="9.140625" style="1"/>
    <col min="7937" max="7937" width="49.85546875" style="1" customWidth="1"/>
    <col min="7938" max="7938" width="20.42578125" style="1" customWidth="1"/>
    <col min="7939" max="7939" width="20.28515625" style="1" customWidth="1"/>
    <col min="7940" max="7940" width="17.140625" style="1" customWidth="1"/>
    <col min="7941" max="7941" width="17" style="1" customWidth="1"/>
    <col min="7942" max="7942" width="16.85546875" style="1" customWidth="1"/>
    <col min="7943" max="7943" width="17.140625" style="1" customWidth="1"/>
    <col min="7944" max="8192" width="9.140625" style="1"/>
    <col min="8193" max="8193" width="49.85546875" style="1" customWidth="1"/>
    <col min="8194" max="8194" width="20.42578125" style="1" customWidth="1"/>
    <col min="8195" max="8195" width="20.28515625" style="1" customWidth="1"/>
    <col min="8196" max="8196" width="17.140625" style="1" customWidth="1"/>
    <col min="8197" max="8197" width="17" style="1" customWidth="1"/>
    <col min="8198" max="8198" width="16.85546875" style="1" customWidth="1"/>
    <col min="8199" max="8199" width="17.140625" style="1" customWidth="1"/>
    <col min="8200" max="8448" width="9.140625" style="1"/>
    <col min="8449" max="8449" width="49.85546875" style="1" customWidth="1"/>
    <col min="8450" max="8450" width="20.42578125" style="1" customWidth="1"/>
    <col min="8451" max="8451" width="20.28515625" style="1" customWidth="1"/>
    <col min="8452" max="8452" width="17.140625" style="1" customWidth="1"/>
    <col min="8453" max="8453" width="17" style="1" customWidth="1"/>
    <col min="8454" max="8454" width="16.85546875" style="1" customWidth="1"/>
    <col min="8455" max="8455" width="17.140625" style="1" customWidth="1"/>
    <col min="8456" max="8704" width="9.140625" style="1"/>
    <col min="8705" max="8705" width="49.85546875" style="1" customWidth="1"/>
    <col min="8706" max="8706" width="20.42578125" style="1" customWidth="1"/>
    <col min="8707" max="8707" width="20.28515625" style="1" customWidth="1"/>
    <col min="8708" max="8708" width="17.140625" style="1" customWidth="1"/>
    <col min="8709" max="8709" width="17" style="1" customWidth="1"/>
    <col min="8710" max="8710" width="16.85546875" style="1" customWidth="1"/>
    <col min="8711" max="8711" width="17.140625" style="1" customWidth="1"/>
    <col min="8712" max="8960" width="9.140625" style="1"/>
    <col min="8961" max="8961" width="49.85546875" style="1" customWidth="1"/>
    <col min="8962" max="8962" width="20.42578125" style="1" customWidth="1"/>
    <col min="8963" max="8963" width="20.28515625" style="1" customWidth="1"/>
    <col min="8964" max="8964" width="17.140625" style="1" customWidth="1"/>
    <col min="8965" max="8965" width="17" style="1" customWidth="1"/>
    <col min="8966" max="8966" width="16.85546875" style="1" customWidth="1"/>
    <col min="8967" max="8967" width="17.140625" style="1" customWidth="1"/>
    <col min="8968" max="9216" width="9.140625" style="1"/>
    <col min="9217" max="9217" width="49.85546875" style="1" customWidth="1"/>
    <col min="9218" max="9218" width="20.42578125" style="1" customWidth="1"/>
    <col min="9219" max="9219" width="20.28515625" style="1" customWidth="1"/>
    <col min="9220" max="9220" width="17.140625" style="1" customWidth="1"/>
    <col min="9221" max="9221" width="17" style="1" customWidth="1"/>
    <col min="9222" max="9222" width="16.85546875" style="1" customWidth="1"/>
    <col min="9223" max="9223" width="17.140625" style="1" customWidth="1"/>
    <col min="9224" max="9472" width="9.140625" style="1"/>
    <col min="9473" max="9473" width="49.85546875" style="1" customWidth="1"/>
    <col min="9474" max="9474" width="20.42578125" style="1" customWidth="1"/>
    <col min="9475" max="9475" width="20.28515625" style="1" customWidth="1"/>
    <col min="9476" max="9476" width="17.140625" style="1" customWidth="1"/>
    <col min="9477" max="9477" width="17" style="1" customWidth="1"/>
    <col min="9478" max="9478" width="16.85546875" style="1" customWidth="1"/>
    <col min="9479" max="9479" width="17.140625" style="1" customWidth="1"/>
    <col min="9480" max="9728" width="9.140625" style="1"/>
    <col min="9729" max="9729" width="49.85546875" style="1" customWidth="1"/>
    <col min="9730" max="9730" width="20.42578125" style="1" customWidth="1"/>
    <col min="9731" max="9731" width="20.28515625" style="1" customWidth="1"/>
    <col min="9732" max="9732" width="17.140625" style="1" customWidth="1"/>
    <col min="9733" max="9733" width="17" style="1" customWidth="1"/>
    <col min="9734" max="9734" width="16.85546875" style="1" customWidth="1"/>
    <col min="9735" max="9735" width="17.140625" style="1" customWidth="1"/>
    <col min="9736" max="9984" width="9.140625" style="1"/>
    <col min="9985" max="9985" width="49.85546875" style="1" customWidth="1"/>
    <col min="9986" max="9986" width="20.42578125" style="1" customWidth="1"/>
    <col min="9987" max="9987" width="20.28515625" style="1" customWidth="1"/>
    <col min="9988" max="9988" width="17.140625" style="1" customWidth="1"/>
    <col min="9989" max="9989" width="17" style="1" customWidth="1"/>
    <col min="9990" max="9990" width="16.85546875" style="1" customWidth="1"/>
    <col min="9991" max="9991" width="17.140625" style="1" customWidth="1"/>
    <col min="9992" max="10240" width="9.140625" style="1"/>
    <col min="10241" max="10241" width="49.85546875" style="1" customWidth="1"/>
    <col min="10242" max="10242" width="20.42578125" style="1" customWidth="1"/>
    <col min="10243" max="10243" width="20.28515625" style="1" customWidth="1"/>
    <col min="10244" max="10244" width="17.140625" style="1" customWidth="1"/>
    <col min="10245" max="10245" width="17" style="1" customWidth="1"/>
    <col min="10246" max="10246" width="16.85546875" style="1" customWidth="1"/>
    <col min="10247" max="10247" width="17.140625" style="1" customWidth="1"/>
    <col min="10248" max="10496" width="9.140625" style="1"/>
    <col min="10497" max="10497" width="49.85546875" style="1" customWidth="1"/>
    <col min="10498" max="10498" width="20.42578125" style="1" customWidth="1"/>
    <col min="10499" max="10499" width="20.28515625" style="1" customWidth="1"/>
    <col min="10500" max="10500" width="17.140625" style="1" customWidth="1"/>
    <col min="10501" max="10501" width="17" style="1" customWidth="1"/>
    <col min="10502" max="10502" width="16.85546875" style="1" customWidth="1"/>
    <col min="10503" max="10503" width="17.140625" style="1" customWidth="1"/>
    <col min="10504" max="10752" width="9.140625" style="1"/>
    <col min="10753" max="10753" width="49.85546875" style="1" customWidth="1"/>
    <col min="10754" max="10754" width="20.42578125" style="1" customWidth="1"/>
    <col min="10755" max="10755" width="20.28515625" style="1" customWidth="1"/>
    <col min="10756" max="10756" width="17.140625" style="1" customWidth="1"/>
    <col min="10757" max="10757" width="17" style="1" customWidth="1"/>
    <col min="10758" max="10758" width="16.85546875" style="1" customWidth="1"/>
    <col min="10759" max="10759" width="17.140625" style="1" customWidth="1"/>
    <col min="10760" max="11008" width="9.140625" style="1"/>
    <col min="11009" max="11009" width="49.85546875" style="1" customWidth="1"/>
    <col min="11010" max="11010" width="20.42578125" style="1" customWidth="1"/>
    <col min="11011" max="11011" width="20.28515625" style="1" customWidth="1"/>
    <col min="11012" max="11012" width="17.140625" style="1" customWidth="1"/>
    <col min="11013" max="11013" width="17" style="1" customWidth="1"/>
    <col min="11014" max="11014" width="16.85546875" style="1" customWidth="1"/>
    <col min="11015" max="11015" width="17.140625" style="1" customWidth="1"/>
    <col min="11016" max="11264" width="9.140625" style="1"/>
    <col min="11265" max="11265" width="49.85546875" style="1" customWidth="1"/>
    <col min="11266" max="11266" width="20.42578125" style="1" customWidth="1"/>
    <col min="11267" max="11267" width="20.28515625" style="1" customWidth="1"/>
    <col min="11268" max="11268" width="17.140625" style="1" customWidth="1"/>
    <col min="11269" max="11269" width="17" style="1" customWidth="1"/>
    <col min="11270" max="11270" width="16.85546875" style="1" customWidth="1"/>
    <col min="11271" max="11271" width="17.140625" style="1" customWidth="1"/>
    <col min="11272" max="11520" width="9.140625" style="1"/>
    <col min="11521" max="11521" width="49.85546875" style="1" customWidth="1"/>
    <col min="11522" max="11522" width="20.42578125" style="1" customWidth="1"/>
    <col min="11523" max="11523" width="20.28515625" style="1" customWidth="1"/>
    <col min="11524" max="11524" width="17.140625" style="1" customWidth="1"/>
    <col min="11525" max="11525" width="17" style="1" customWidth="1"/>
    <col min="11526" max="11526" width="16.85546875" style="1" customWidth="1"/>
    <col min="11527" max="11527" width="17.140625" style="1" customWidth="1"/>
    <col min="11528" max="11776" width="9.140625" style="1"/>
    <col min="11777" max="11777" width="49.85546875" style="1" customWidth="1"/>
    <col min="11778" max="11778" width="20.42578125" style="1" customWidth="1"/>
    <col min="11779" max="11779" width="20.28515625" style="1" customWidth="1"/>
    <col min="11780" max="11780" width="17.140625" style="1" customWidth="1"/>
    <col min="11781" max="11781" width="17" style="1" customWidth="1"/>
    <col min="11782" max="11782" width="16.85546875" style="1" customWidth="1"/>
    <col min="11783" max="11783" width="17.140625" style="1" customWidth="1"/>
    <col min="11784" max="12032" width="9.140625" style="1"/>
    <col min="12033" max="12033" width="49.85546875" style="1" customWidth="1"/>
    <col min="12034" max="12034" width="20.42578125" style="1" customWidth="1"/>
    <col min="12035" max="12035" width="20.28515625" style="1" customWidth="1"/>
    <col min="12036" max="12036" width="17.140625" style="1" customWidth="1"/>
    <col min="12037" max="12037" width="17" style="1" customWidth="1"/>
    <col min="12038" max="12038" width="16.85546875" style="1" customWidth="1"/>
    <col min="12039" max="12039" width="17.140625" style="1" customWidth="1"/>
    <col min="12040" max="12288" width="9.140625" style="1"/>
    <col min="12289" max="12289" width="49.85546875" style="1" customWidth="1"/>
    <col min="12290" max="12290" width="20.42578125" style="1" customWidth="1"/>
    <col min="12291" max="12291" width="20.28515625" style="1" customWidth="1"/>
    <col min="12292" max="12292" width="17.140625" style="1" customWidth="1"/>
    <col min="12293" max="12293" width="17" style="1" customWidth="1"/>
    <col min="12294" max="12294" width="16.85546875" style="1" customWidth="1"/>
    <col min="12295" max="12295" width="17.140625" style="1" customWidth="1"/>
    <col min="12296" max="12544" width="9.140625" style="1"/>
    <col min="12545" max="12545" width="49.85546875" style="1" customWidth="1"/>
    <col min="12546" max="12546" width="20.42578125" style="1" customWidth="1"/>
    <col min="12547" max="12547" width="20.28515625" style="1" customWidth="1"/>
    <col min="12548" max="12548" width="17.140625" style="1" customWidth="1"/>
    <col min="12549" max="12549" width="17" style="1" customWidth="1"/>
    <col min="12550" max="12550" width="16.85546875" style="1" customWidth="1"/>
    <col min="12551" max="12551" width="17.140625" style="1" customWidth="1"/>
    <col min="12552" max="12800" width="9.140625" style="1"/>
    <col min="12801" max="12801" width="49.85546875" style="1" customWidth="1"/>
    <col min="12802" max="12802" width="20.42578125" style="1" customWidth="1"/>
    <col min="12803" max="12803" width="20.28515625" style="1" customWidth="1"/>
    <col min="12804" max="12804" width="17.140625" style="1" customWidth="1"/>
    <col min="12805" max="12805" width="17" style="1" customWidth="1"/>
    <col min="12806" max="12806" width="16.85546875" style="1" customWidth="1"/>
    <col min="12807" max="12807" width="17.140625" style="1" customWidth="1"/>
    <col min="12808" max="13056" width="9.140625" style="1"/>
    <col min="13057" max="13057" width="49.85546875" style="1" customWidth="1"/>
    <col min="13058" max="13058" width="20.42578125" style="1" customWidth="1"/>
    <col min="13059" max="13059" width="20.28515625" style="1" customWidth="1"/>
    <col min="13060" max="13060" width="17.140625" style="1" customWidth="1"/>
    <col min="13061" max="13061" width="17" style="1" customWidth="1"/>
    <col min="13062" max="13062" width="16.85546875" style="1" customWidth="1"/>
    <col min="13063" max="13063" width="17.140625" style="1" customWidth="1"/>
    <col min="13064" max="13312" width="9.140625" style="1"/>
    <col min="13313" max="13313" width="49.85546875" style="1" customWidth="1"/>
    <col min="13314" max="13314" width="20.42578125" style="1" customWidth="1"/>
    <col min="13315" max="13315" width="20.28515625" style="1" customWidth="1"/>
    <col min="13316" max="13316" width="17.140625" style="1" customWidth="1"/>
    <col min="13317" max="13317" width="17" style="1" customWidth="1"/>
    <col min="13318" max="13318" width="16.85546875" style="1" customWidth="1"/>
    <col min="13319" max="13319" width="17.140625" style="1" customWidth="1"/>
    <col min="13320" max="13568" width="9.140625" style="1"/>
    <col min="13569" max="13569" width="49.85546875" style="1" customWidth="1"/>
    <col min="13570" max="13570" width="20.42578125" style="1" customWidth="1"/>
    <col min="13571" max="13571" width="20.28515625" style="1" customWidth="1"/>
    <col min="13572" max="13572" width="17.140625" style="1" customWidth="1"/>
    <col min="13573" max="13573" width="17" style="1" customWidth="1"/>
    <col min="13574" max="13574" width="16.85546875" style="1" customWidth="1"/>
    <col min="13575" max="13575" width="17.140625" style="1" customWidth="1"/>
    <col min="13576" max="13824" width="9.140625" style="1"/>
    <col min="13825" max="13825" width="49.85546875" style="1" customWidth="1"/>
    <col min="13826" max="13826" width="20.42578125" style="1" customWidth="1"/>
    <col min="13827" max="13827" width="20.28515625" style="1" customWidth="1"/>
    <col min="13828" max="13828" width="17.140625" style="1" customWidth="1"/>
    <col min="13829" max="13829" width="17" style="1" customWidth="1"/>
    <col min="13830" max="13830" width="16.85546875" style="1" customWidth="1"/>
    <col min="13831" max="13831" width="17.140625" style="1" customWidth="1"/>
    <col min="13832" max="14080" width="9.140625" style="1"/>
    <col min="14081" max="14081" width="49.85546875" style="1" customWidth="1"/>
    <col min="14082" max="14082" width="20.42578125" style="1" customWidth="1"/>
    <col min="14083" max="14083" width="20.28515625" style="1" customWidth="1"/>
    <col min="14084" max="14084" width="17.140625" style="1" customWidth="1"/>
    <col min="14085" max="14085" width="17" style="1" customWidth="1"/>
    <col min="14086" max="14086" width="16.85546875" style="1" customWidth="1"/>
    <col min="14087" max="14087" width="17.140625" style="1" customWidth="1"/>
    <col min="14088" max="14336" width="9.140625" style="1"/>
    <col min="14337" max="14337" width="49.85546875" style="1" customWidth="1"/>
    <col min="14338" max="14338" width="20.42578125" style="1" customWidth="1"/>
    <col min="14339" max="14339" width="20.28515625" style="1" customWidth="1"/>
    <col min="14340" max="14340" width="17.140625" style="1" customWidth="1"/>
    <col min="14341" max="14341" width="17" style="1" customWidth="1"/>
    <col min="14342" max="14342" width="16.85546875" style="1" customWidth="1"/>
    <col min="14343" max="14343" width="17.140625" style="1" customWidth="1"/>
    <col min="14344" max="14592" width="9.140625" style="1"/>
    <col min="14593" max="14593" width="49.85546875" style="1" customWidth="1"/>
    <col min="14594" max="14594" width="20.42578125" style="1" customWidth="1"/>
    <col min="14595" max="14595" width="20.28515625" style="1" customWidth="1"/>
    <col min="14596" max="14596" width="17.140625" style="1" customWidth="1"/>
    <col min="14597" max="14597" width="17" style="1" customWidth="1"/>
    <col min="14598" max="14598" width="16.85546875" style="1" customWidth="1"/>
    <col min="14599" max="14599" width="17.140625" style="1" customWidth="1"/>
    <col min="14600" max="14848" width="9.140625" style="1"/>
    <col min="14849" max="14849" width="49.85546875" style="1" customWidth="1"/>
    <col min="14850" max="14850" width="20.42578125" style="1" customWidth="1"/>
    <col min="14851" max="14851" width="20.28515625" style="1" customWidth="1"/>
    <col min="14852" max="14852" width="17.140625" style="1" customWidth="1"/>
    <col min="14853" max="14853" width="17" style="1" customWidth="1"/>
    <col min="14854" max="14854" width="16.85546875" style="1" customWidth="1"/>
    <col min="14855" max="14855" width="17.140625" style="1" customWidth="1"/>
    <col min="14856" max="15104" width="9.140625" style="1"/>
    <col min="15105" max="15105" width="49.85546875" style="1" customWidth="1"/>
    <col min="15106" max="15106" width="20.42578125" style="1" customWidth="1"/>
    <col min="15107" max="15107" width="20.28515625" style="1" customWidth="1"/>
    <col min="15108" max="15108" width="17.140625" style="1" customWidth="1"/>
    <col min="15109" max="15109" width="17" style="1" customWidth="1"/>
    <col min="15110" max="15110" width="16.85546875" style="1" customWidth="1"/>
    <col min="15111" max="15111" width="17.140625" style="1" customWidth="1"/>
    <col min="15112" max="15360" width="9.140625" style="1"/>
    <col min="15361" max="15361" width="49.85546875" style="1" customWidth="1"/>
    <col min="15362" max="15362" width="20.42578125" style="1" customWidth="1"/>
    <col min="15363" max="15363" width="20.28515625" style="1" customWidth="1"/>
    <col min="15364" max="15364" width="17.140625" style="1" customWidth="1"/>
    <col min="15365" max="15365" width="17" style="1" customWidth="1"/>
    <col min="15366" max="15366" width="16.85546875" style="1" customWidth="1"/>
    <col min="15367" max="15367" width="17.140625" style="1" customWidth="1"/>
    <col min="15368" max="15616" width="9.140625" style="1"/>
    <col min="15617" max="15617" width="49.85546875" style="1" customWidth="1"/>
    <col min="15618" max="15618" width="20.42578125" style="1" customWidth="1"/>
    <col min="15619" max="15619" width="20.28515625" style="1" customWidth="1"/>
    <col min="15620" max="15620" width="17.140625" style="1" customWidth="1"/>
    <col min="15621" max="15621" width="17" style="1" customWidth="1"/>
    <col min="15622" max="15622" width="16.85546875" style="1" customWidth="1"/>
    <col min="15623" max="15623" width="17.140625" style="1" customWidth="1"/>
    <col min="15624" max="15872" width="9.140625" style="1"/>
    <col min="15873" max="15873" width="49.85546875" style="1" customWidth="1"/>
    <col min="15874" max="15874" width="20.42578125" style="1" customWidth="1"/>
    <col min="15875" max="15875" width="20.28515625" style="1" customWidth="1"/>
    <col min="15876" max="15876" width="17.140625" style="1" customWidth="1"/>
    <col min="15877" max="15877" width="17" style="1" customWidth="1"/>
    <col min="15878" max="15878" width="16.85546875" style="1" customWidth="1"/>
    <col min="15879" max="15879" width="17.140625" style="1" customWidth="1"/>
    <col min="15880" max="16128" width="9.140625" style="1"/>
    <col min="16129" max="16129" width="49.85546875" style="1" customWidth="1"/>
    <col min="16130" max="16130" width="20.42578125" style="1" customWidth="1"/>
    <col min="16131" max="16131" width="20.28515625" style="1" customWidth="1"/>
    <col min="16132" max="16132" width="17.140625" style="1" customWidth="1"/>
    <col min="16133" max="16133" width="17" style="1" customWidth="1"/>
    <col min="16134" max="16134" width="16.85546875" style="1" customWidth="1"/>
    <col min="16135" max="16135" width="17.140625" style="1" customWidth="1"/>
    <col min="16136" max="16384" width="9.140625" style="1"/>
  </cols>
  <sheetData>
    <row r="1" spans="1:7" ht="38.1" customHeight="1">
      <c r="G1" s="30" t="s">
        <v>379</v>
      </c>
    </row>
    <row r="2" spans="1:7" ht="15" customHeight="1"/>
    <row r="3" spans="1:7" ht="38.1" customHeight="1">
      <c r="A3" s="1513" t="s">
        <v>349</v>
      </c>
      <c r="B3" s="1513"/>
      <c r="C3" s="1513"/>
      <c r="D3" s="1513"/>
      <c r="E3" s="1513"/>
      <c r="F3" s="1513"/>
      <c r="G3" s="1513"/>
    </row>
    <row r="4" spans="1:7" ht="38.1" customHeight="1">
      <c r="A4" s="293"/>
      <c r="B4" s="293"/>
      <c r="C4" s="293"/>
      <c r="D4" s="293"/>
      <c r="E4" s="293"/>
      <c r="F4" s="293"/>
      <c r="G4" s="293"/>
    </row>
    <row r="5" spans="1:7" ht="38.1" customHeight="1">
      <c r="A5" s="293"/>
      <c r="B5" s="293"/>
      <c r="C5" s="293"/>
      <c r="D5" s="293"/>
      <c r="E5" s="293"/>
      <c r="F5" s="293"/>
      <c r="G5" s="293"/>
    </row>
    <row r="6" spans="1:7" ht="38.1" customHeight="1" thickBot="1">
      <c r="A6" s="99"/>
      <c r="B6" s="100"/>
      <c r="C6" s="100"/>
      <c r="D6" s="100"/>
      <c r="E6" s="100"/>
      <c r="F6" s="100"/>
      <c r="G6" s="100"/>
    </row>
    <row r="7" spans="1:7" ht="24" customHeight="1" thickTop="1">
      <c r="A7" s="1514" t="s">
        <v>70</v>
      </c>
      <c r="B7" s="1516" t="s">
        <v>423</v>
      </c>
      <c r="C7" s="1518" t="s">
        <v>424</v>
      </c>
      <c r="D7" s="1520" t="s">
        <v>4</v>
      </c>
      <c r="E7" s="1521"/>
      <c r="F7" s="1520" t="s">
        <v>71</v>
      </c>
      <c r="G7" s="1522"/>
    </row>
    <row r="8" spans="1:7" ht="36.75" customHeight="1" thickBot="1">
      <c r="A8" s="1515"/>
      <c r="B8" s="1517"/>
      <c r="C8" s="1519"/>
      <c r="D8" s="451" t="s">
        <v>6</v>
      </c>
      <c r="E8" s="452" t="s">
        <v>72</v>
      </c>
      <c r="F8" s="453" t="s">
        <v>423</v>
      </c>
      <c r="G8" s="458" t="s">
        <v>424</v>
      </c>
    </row>
    <row r="9" spans="1:7" ht="38.1" customHeight="1" thickTop="1" thickBot="1">
      <c r="A9" s="1104" t="s">
        <v>34</v>
      </c>
      <c r="B9" s="454">
        <v>3625.5</v>
      </c>
      <c r="C9" s="455">
        <v>5075</v>
      </c>
      <c r="D9" s="456">
        <f>C9/B9*100</f>
        <v>139.98069231830092</v>
      </c>
      <c r="E9" s="455">
        <f>D9/101.7*100</f>
        <v>137.6407987397256</v>
      </c>
      <c r="F9" s="1109">
        <v>100</v>
      </c>
      <c r="G9" s="1110">
        <v>100</v>
      </c>
    </row>
    <row r="10" spans="1:7" ht="38.1" customHeight="1">
      <c r="A10" s="1105" t="s">
        <v>23</v>
      </c>
      <c r="B10" s="101"/>
      <c r="C10" s="102"/>
      <c r="D10" s="103"/>
      <c r="E10" s="102"/>
      <c r="F10" s="1155"/>
      <c r="G10" s="1156"/>
    </row>
    <row r="11" spans="1:7" ht="38.1" customHeight="1">
      <c r="A11" s="1106" t="s">
        <v>346</v>
      </c>
      <c r="B11" s="105">
        <v>2800.4</v>
      </c>
      <c r="C11" s="106">
        <v>3653</v>
      </c>
      <c r="D11" s="107">
        <f>C11/B11*100</f>
        <v>130.44565062133981</v>
      </c>
      <c r="E11" s="106">
        <f t="shared" ref="E11:E13" si="0">D11/101.7*100</f>
        <v>128.26514318715812</v>
      </c>
      <c r="F11" s="1157">
        <f>B11/B9*100</f>
        <v>77.241759757274863</v>
      </c>
      <c r="G11" s="1158">
        <f>C11/C9*100</f>
        <v>71.980295566502463</v>
      </c>
    </row>
    <row r="12" spans="1:7" ht="38.1" customHeight="1">
      <c r="A12" s="1107" t="s">
        <v>347</v>
      </c>
      <c r="B12" s="108">
        <v>739.5</v>
      </c>
      <c r="C12" s="109">
        <v>1300.2</v>
      </c>
      <c r="D12" s="110">
        <f>C12/B12*100</f>
        <v>175.82150101419879</v>
      </c>
      <c r="E12" s="109">
        <f t="shared" si="0"/>
        <v>172.8824985390352</v>
      </c>
      <c r="F12" s="1159">
        <f>B12/B9*100</f>
        <v>20.397186594952423</v>
      </c>
      <c r="G12" s="1160">
        <f>C12/C9*100</f>
        <v>25.619704433497535</v>
      </c>
    </row>
    <row r="13" spans="1:7" ht="38.1" customHeight="1" thickBot="1">
      <c r="A13" s="1108" t="s">
        <v>348</v>
      </c>
      <c r="B13" s="111">
        <v>85.7</v>
      </c>
      <c r="C13" s="112">
        <v>121.8</v>
      </c>
      <c r="D13" s="113">
        <f>C13/B13*100</f>
        <v>142.12368728121351</v>
      </c>
      <c r="E13" s="112">
        <f t="shared" si="0"/>
        <v>139.74797176127188</v>
      </c>
      <c r="F13" s="1161">
        <f>B13/B9*100</f>
        <v>2.3638118880154462</v>
      </c>
      <c r="G13" s="1162">
        <f>C13/C9*100</f>
        <v>2.4</v>
      </c>
    </row>
    <row r="14" spans="1:7" ht="21" customHeight="1" thickTop="1">
      <c r="A14" s="114"/>
      <c r="B14" s="115"/>
      <c r="C14" s="115"/>
      <c r="D14" s="115"/>
      <c r="E14" s="115"/>
      <c r="F14" s="115"/>
      <c r="G14" s="115"/>
    </row>
    <row r="15" spans="1:7" ht="21" customHeight="1">
      <c r="A15" s="114"/>
      <c r="B15" s="115"/>
      <c r="C15" s="115"/>
      <c r="D15" s="115"/>
      <c r="E15" s="115"/>
      <c r="F15" s="115"/>
      <c r="G15" s="115"/>
    </row>
    <row r="16" spans="1:7">
      <c r="A16" s="1153" t="s">
        <v>863</v>
      </c>
      <c r="B16" s="115"/>
      <c r="C16" s="115"/>
      <c r="D16" s="115"/>
      <c r="E16" s="115"/>
      <c r="F16" s="115"/>
      <c r="G16" s="115"/>
    </row>
    <row r="17" spans="1:1" s="29" customFormat="1">
      <c r="A17" s="1154" t="s">
        <v>847</v>
      </c>
    </row>
  </sheetData>
  <mergeCells count="6">
    <mergeCell ref="A3:G3"/>
    <mergeCell ref="A7:A8"/>
    <mergeCell ref="B7:B8"/>
    <mergeCell ref="C7:C8"/>
    <mergeCell ref="D7:E7"/>
    <mergeCell ref="F7:G7"/>
  </mergeCells>
  <pageMargins left="0.70866141732283472" right="0.70866141732283472" top="0.78740157480314965" bottom="0.78740157480314965" header="0.31496062992125984" footer="0.31496062992125984"/>
  <pageSetup paperSize="9" scale="7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Normal="100" workbookViewId="0">
      <selection activeCell="L4" sqref="L4"/>
    </sheetView>
  </sheetViews>
  <sheetFormatPr defaultColWidth="10.42578125" defaultRowHeight="12.75"/>
  <cols>
    <col min="1" max="1" width="15.140625" style="207" customWidth="1"/>
    <col min="2" max="4" width="11.7109375" style="207" customWidth="1"/>
    <col min="5" max="5" width="11.85546875" style="207" customWidth="1"/>
    <col min="6" max="13" width="11.7109375" style="207" customWidth="1"/>
    <col min="14" max="253" width="10.42578125" style="207"/>
    <col min="254" max="254" width="19.28515625" style="207" customWidth="1"/>
    <col min="255" max="255" width="18.7109375" style="207" customWidth="1"/>
    <col min="256" max="256" width="18.5703125" style="207" customWidth="1"/>
    <col min="257" max="257" width="16.42578125" style="207" customWidth="1"/>
    <col min="258" max="259" width="18.7109375" style="207" customWidth="1"/>
    <col min="260" max="260" width="17.42578125" style="207" customWidth="1"/>
    <col min="261" max="509" width="10.42578125" style="207"/>
    <col min="510" max="510" width="19.28515625" style="207" customWidth="1"/>
    <col min="511" max="511" width="18.7109375" style="207" customWidth="1"/>
    <col min="512" max="512" width="18.5703125" style="207" customWidth="1"/>
    <col min="513" max="513" width="16.42578125" style="207" customWidth="1"/>
    <col min="514" max="515" width="18.7109375" style="207" customWidth="1"/>
    <col min="516" max="516" width="17.42578125" style="207" customWidth="1"/>
    <col min="517" max="765" width="10.42578125" style="207"/>
    <col min="766" max="766" width="19.28515625" style="207" customWidth="1"/>
    <col min="767" max="767" width="18.7109375" style="207" customWidth="1"/>
    <col min="768" max="768" width="18.5703125" style="207" customWidth="1"/>
    <col min="769" max="769" width="16.42578125" style="207" customWidth="1"/>
    <col min="770" max="771" width="18.7109375" style="207" customWidth="1"/>
    <col min="772" max="772" width="17.42578125" style="207" customWidth="1"/>
    <col min="773" max="1021" width="10.42578125" style="207"/>
    <col min="1022" max="1022" width="19.28515625" style="207" customWidth="1"/>
    <col min="1023" max="1023" width="18.7109375" style="207" customWidth="1"/>
    <col min="1024" max="1024" width="18.5703125" style="207" customWidth="1"/>
    <col min="1025" max="1025" width="16.42578125" style="207" customWidth="1"/>
    <col min="1026" max="1027" width="18.7109375" style="207" customWidth="1"/>
    <col min="1028" max="1028" width="17.42578125" style="207" customWidth="1"/>
    <col min="1029" max="1277" width="10.42578125" style="207"/>
    <col min="1278" max="1278" width="19.28515625" style="207" customWidth="1"/>
    <col min="1279" max="1279" width="18.7109375" style="207" customWidth="1"/>
    <col min="1280" max="1280" width="18.5703125" style="207" customWidth="1"/>
    <col min="1281" max="1281" width="16.42578125" style="207" customWidth="1"/>
    <col min="1282" max="1283" width="18.7109375" style="207" customWidth="1"/>
    <col min="1284" max="1284" width="17.42578125" style="207" customWidth="1"/>
    <col min="1285" max="1533" width="10.42578125" style="207"/>
    <col min="1534" max="1534" width="19.28515625" style="207" customWidth="1"/>
    <col min="1535" max="1535" width="18.7109375" style="207" customWidth="1"/>
    <col min="1536" max="1536" width="18.5703125" style="207" customWidth="1"/>
    <col min="1537" max="1537" width="16.42578125" style="207" customWidth="1"/>
    <col min="1538" max="1539" width="18.7109375" style="207" customWidth="1"/>
    <col min="1540" max="1540" width="17.42578125" style="207" customWidth="1"/>
    <col min="1541" max="1789" width="10.42578125" style="207"/>
    <col min="1790" max="1790" width="19.28515625" style="207" customWidth="1"/>
    <col min="1791" max="1791" width="18.7109375" style="207" customWidth="1"/>
    <col min="1792" max="1792" width="18.5703125" style="207" customWidth="1"/>
    <col min="1793" max="1793" width="16.42578125" style="207" customWidth="1"/>
    <col min="1794" max="1795" width="18.7109375" style="207" customWidth="1"/>
    <col min="1796" max="1796" width="17.42578125" style="207" customWidth="1"/>
    <col min="1797" max="2045" width="10.42578125" style="207"/>
    <col min="2046" max="2046" width="19.28515625" style="207" customWidth="1"/>
    <col min="2047" max="2047" width="18.7109375" style="207" customWidth="1"/>
    <col min="2048" max="2048" width="18.5703125" style="207" customWidth="1"/>
    <col min="2049" max="2049" width="16.42578125" style="207" customWidth="1"/>
    <col min="2050" max="2051" width="18.7109375" style="207" customWidth="1"/>
    <col min="2052" max="2052" width="17.42578125" style="207" customWidth="1"/>
    <col min="2053" max="2301" width="10.42578125" style="207"/>
    <col min="2302" max="2302" width="19.28515625" style="207" customWidth="1"/>
    <col min="2303" max="2303" width="18.7109375" style="207" customWidth="1"/>
    <col min="2304" max="2304" width="18.5703125" style="207" customWidth="1"/>
    <col min="2305" max="2305" width="16.42578125" style="207" customWidth="1"/>
    <col min="2306" max="2307" width="18.7109375" style="207" customWidth="1"/>
    <col min="2308" max="2308" width="17.42578125" style="207" customWidth="1"/>
    <col min="2309" max="2557" width="10.42578125" style="207"/>
    <col min="2558" max="2558" width="19.28515625" style="207" customWidth="1"/>
    <col min="2559" max="2559" width="18.7109375" style="207" customWidth="1"/>
    <col min="2560" max="2560" width="18.5703125" style="207" customWidth="1"/>
    <col min="2561" max="2561" width="16.42578125" style="207" customWidth="1"/>
    <col min="2562" max="2563" width="18.7109375" style="207" customWidth="1"/>
    <col min="2564" max="2564" width="17.42578125" style="207" customWidth="1"/>
    <col min="2565" max="2813" width="10.42578125" style="207"/>
    <col min="2814" max="2814" width="19.28515625" style="207" customWidth="1"/>
    <col min="2815" max="2815" width="18.7109375" style="207" customWidth="1"/>
    <col min="2816" max="2816" width="18.5703125" style="207" customWidth="1"/>
    <col min="2817" max="2817" width="16.42578125" style="207" customWidth="1"/>
    <col min="2818" max="2819" width="18.7109375" style="207" customWidth="1"/>
    <col min="2820" max="2820" width="17.42578125" style="207" customWidth="1"/>
    <col min="2821" max="3069" width="10.42578125" style="207"/>
    <col min="3070" max="3070" width="19.28515625" style="207" customWidth="1"/>
    <col min="3071" max="3071" width="18.7109375" style="207" customWidth="1"/>
    <col min="3072" max="3072" width="18.5703125" style="207" customWidth="1"/>
    <col min="3073" max="3073" width="16.42578125" style="207" customWidth="1"/>
    <col min="3074" max="3075" width="18.7109375" style="207" customWidth="1"/>
    <col min="3076" max="3076" width="17.42578125" style="207" customWidth="1"/>
    <col min="3077" max="3325" width="10.42578125" style="207"/>
    <col min="3326" max="3326" width="19.28515625" style="207" customWidth="1"/>
    <col min="3327" max="3327" width="18.7109375" style="207" customWidth="1"/>
    <col min="3328" max="3328" width="18.5703125" style="207" customWidth="1"/>
    <col min="3329" max="3329" width="16.42578125" style="207" customWidth="1"/>
    <col min="3330" max="3331" width="18.7109375" style="207" customWidth="1"/>
    <col min="3332" max="3332" width="17.42578125" style="207" customWidth="1"/>
    <col min="3333" max="3581" width="10.42578125" style="207"/>
    <col min="3582" max="3582" width="19.28515625" style="207" customWidth="1"/>
    <col min="3583" max="3583" width="18.7109375" style="207" customWidth="1"/>
    <col min="3584" max="3584" width="18.5703125" style="207" customWidth="1"/>
    <col min="3585" max="3585" width="16.42578125" style="207" customWidth="1"/>
    <col min="3586" max="3587" width="18.7109375" style="207" customWidth="1"/>
    <col min="3588" max="3588" width="17.42578125" style="207" customWidth="1"/>
    <col min="3589" max="3837" width="10.42578125" style="207"/>
    <col min="3838" max="3838" width="19.28515625" style="207" customWidth="1"/>
    <col min="3839" max="3839" width="18.7109375" style="207" customWidth="1"/>
    <col min="3840" max="3840" width="18.5703125" style="207" customWidth="1"/>
    <col min="3841" max="3841" width="16.42578125" style="207" customWidth="1"/>
    <col min="3842" max="3843" width="18.7109375" style="207" customWidth="1"/>
    <col min="3844" max="3844" width="17.42578125" style="207" customWidth="1"/>
    <col min="3845" max="4093" width="10.42578125" style="207"/>
    <col min="4094" max="4094" width="19.28515625" style="207" customWidth="1"/>
    <col min="4095" max="4095" width="18.7109375" style="207" customWidth="1"/>
    <col min="4096" max="4096" width="18.5703125" style="207" customWidth="1"/>
    <col min="4097" max="4097" width="16.42578125" style="207" customWidth="1"/>
    <col min="4098" max="4099" width="18.7109375" style="207" customWidth="1"/>
    <col min="4100" max="4100" width="17.42578125" style="207" customWidth="1"/>
    <col min="4101" max="4349" width="10.42578125" style="207"/>
    <col min="4350" max="4350" width="19.28515625" style="207" customWidth="1"/>
    <col min="4351" max="4351" width="18.7109375" style="207" customWidth="1"/>
    <col min="4352" max="4352" width="18.5703125" style="207" customWidth="1"/>
    <col min="4353" max="4353" width="16.42578125" style="207" customWidth="1"/>
    <col min="4354" max="4355" width="18.7109375" style="207" customWidth="1"/>
    <col min="4356" max="4356" width="17.42578125" style="207" customWidth="1"/>
    <col min="4357" max="4605" width="10.42578125" style="207"/>
    <col min="4606" max="4606" width="19.28515625" style="207" customWidth="1"/>
    <col min="4607" max="4607" width="18.7109375" style="207" customWidth="1"/>
    <col min="4608" max="4608" width="18.5703125" style="207" customWidth="1"/>
    <col min="4609" max="4609" width="16.42578125" style="207" customWidth="1"/>
    <col min="4610" max="4611" width="18.7109375" style="207" customWidth="1"/>
    <col min="4612" max="4612" width="17.42578125" style="207" customWidth="1"/>
    <col min="4613" max="4861" width="10.42578125" style="207"/>
    <col min="4862" max="4862" width="19.28515625" style="207" customWidth="1"/>
    <col min="4863" max="4863" width="18.7109375" style="207" customWidth="1"/>
    <col min="4864" max="4864" width="18.5703125" style="207" customWidth="1"/>
    <col min="4865" max="4865" width="16.42578125" style="207" customWidth="1"/>
    <col min="4866" max="4867" width="18.7109375" style="207" customWidth="1"/>
    <col min="4868" max="4868" width="17.42578125" style="207" customWidth="1"/>
    <col min="4869" max="5117" width="10.42578125" style="207"/>
    <col min="5118" max="5118" width="19.28515625" style="207" customWidth="1"/>
    <col min="5119" max="5119" width="18.7109375" style="207" customWidth="1"/>
    <col min="5120" max="5120" width="18.5703125" style="207" customWidth="1"/>
    <col min="5121" max="5121" width="16.42578125" style="207" customWidth="1"/>
    <col min="5122" max="5123" width="18.7109375" style="207" customWidth="1"/>
    <col min="5124" max="5124" width="17.42578125" style="207" customWidth="1"/>
    <col min="5125" max="5373" width="10.42578125" style="207"/>
    <col min="5374" max="5374" width="19.28515625" style="207" customWidth="1"/>
    <col min="5375" max="5375" width="18.7109375" style="207" customWidth="1"/>
    <col min="5376" max="5376" width="18.5703125" style="207" customWidth="1"/>
    <col min="5377" max="5377" width="16.42578125" style="207" customWidth="1"/>
    <col min="5378" max="5379" width="18.7109375" style="207" customWidth="1"/>
    <col min="5380" max="5380" width="17.42578125" style="207" customWidth="1"/>
    <col min="5381" max="5629" width="10.42578125" style="207"/>
    <col min="5630" max="5630" width="19.28515625" style="207" customWidth="1"/>
    <col min="5631" max="5631" width="18.7109375" style="207" customWidth="1"/>
    <col min="5632" max="5632" width="18.5703125" style="207" customWidth="1"/>
    <col min="5633" max="5633" width="16.42578125" style="207" customWidth="1"/>
    <col min="5634" max="5635" width="18.7109375" style="207" customWidth="1"/>
    <col min="5636" max="5636" width="17.42578125" style="207" customWidth="1"/>
    <col min="5637" max="5885" width="10.42578125" style="207"/>
    <col min="5886" max="5886" width="19.28515625" style="207" customWidth="1"/>
    <col min="5887" max="5887" width="18.7109375" style="207" customWidth="1"/>
    <col min="5888" max="5888" width="18.5703125" style="207" customWidth="1"/>
    <col min="5889" max="5889" width="16.42578125" style="207" customWidth="1"/>
    <col min="5890" max="5891" width="18.7109375" style="207" customWidth="1"/>
    <col min="5892" max="5892" width="17.42578125" style="207" customWidth="1"/>
    <col min="5893" max="6141" width="10.42578125" style="207"/>
    <col min="6142" max="6142" width="19.28515625" style="207" customWidth="1"/>
    <col min="6143" max="6143" width="18.7109375" style="207" customWidth="1"/>
    <col min="6144" max="6144" width="18.5703125" style="207" customWidth="1"/>
    <col min="6145" max="6145" width="16.42578125" style="207" customWidth="1"/>
    <col min="6146" max="6147" width="18.7109375" style="207" customWidth="1"/>
    <col min="6148" max="6148" width="17.42578125" style="207" customWidth="1"/>
    <col min="6149" max="6397" width="10.42578125" style="207"/>
    <col min="6398" max="6398" width="19.28515625" style="207" customWidth="1"/>
    <col min="6399" max="6399" width="18.7109375" style="207" customWidth="1"/>
    <col min="6400" max="6400" width="18.5703125" style="207" customWidth="1"/>
    <col min="6401" max="6401" width="16.42578125" style="207" customWidth="1"/>
    <col min="6402" max="6403" width="18.7109375" style="207" customWidth="1"/>
    <col min="6404" max="6404" width="17.42578125" style="207" customWidth="1"/>
    <col min="6405" max="6653" width="10.42578125" style="207"/>
    <col min="6654" max="6654" width="19.28515625" style="207" customWidth="1"/>
    <col min="6655" max="6655" width="18.7109375" style="207" customWidth="1"/>
    <col min="6656" max="6656" width="18.5703125" style="207" customWidth="1"/>
    <col min="6657" max="6657" width="16.42578125" style="207" customWidth="1"/>
    <col min="6658" max="6659" width="18.7109375" style="207" customWidth="1"/>
    <col min="6660" max="6660" width="17.42578125" style="207" customWidth="1"/>
    <col min="6661" max="6909" width="10.42578125" style="207"/>
    <col min="6910" max="6910" width="19.28515625" style="207" customWidth="1"/>
    <col min="6911" max="6911" width="18.7109375" style="207" customWidth="1"/>
    <col min="6912" max="6912" width="18.5703125" style="207" customWidth="1"/>
    <col min="6913" max="6913" width="16.42578125" style="207" customWidth="1"/>
    <col min="6914" max="6915" width="18.7109375" style="207" customWidth="1"/>
    <col min="6916" max="6916" width="17.42578125" style="207" customWidth="1"/>
    <col min="6917" max="7165" width="10.42578125" style="207"/>
    <col min="7166" max="7166" width="19.28515625" style="207" customWidth="1"/>
    <col min="7167" max="7167" width="18.7109375" style="207" customWidth="1"/>
    <col min="7168" max="7168" width="18.5703125" style="207" customWidth="1"/>
    <col min="7169" max="7169" width="16.42578125" style="207" customWidth="1"/>
    <col min="7170" max="7171" width="18.7109375" style="207" customWidth="1"/>
    <col min="7172" max="7172" width="17.42578125" style="207" customWidth="1"/>
    <col min="7173" max="7421" width="10.42578125" style="207"/>
    <col min="7422" max="7422" width="19.28515625" style="207" customWidth="1"/>
    <col min="7423" max="7423" width="18.7109375" style="207" customWidth="1"/>
    <col min="7424" max="7424" width="18.5703125" style="207" customWidth="1"/>
    <col min="7425" max="7425" width="16.42578125" style="207" customWidth="1"/>
    <col min="7426" max="7427" width="18.7109375" style="207" customWidth="1"/>
    <col min="7428" max="7428" width="17.42578125" style="207" customWidth="1"/>
    <col min="7429" max="7677" width="10.42578125" style="207"/>
    <col min="7678" max="7678" width="19.28515625" style="207" customWidth="1"/>
    <col min="7679" max="7679" width="18.7109375" style="207" customWidth="1"/>
    <col min="7680" max="7680" width="18.5703125" style="207" customWidth="1"/>
    <col min="7681" max="7681" width="16.42578125" style="207" customWidth="1"/>
    <col min="7682" max="7683" width="18.7109375" style="207" customWidth="1"/>
    <col min="7684" max="7684" width="17.42578125" style="207" customWidth="1"/>
    <col min="7685" max="7933" width="10.42578125" style="207"/>
    <col min="7934" max="7934" width="19.28515625" style="207" customWidth="1"/>
    <col min="7935" max="7935" width="18.7109375" style="207" customWidth="1"/>
    <col min="7936" max="7936" width="18.5703125" style="207" customWidth="1"/>
    <col min="7937" max="7937" width="16.42578125" style="207" customWidth="1"/>
    <col min="7938" max="7939" width="18.7109375" style="207" customWidth="1"/>
    <col min="7940" max="7940" width="17.42578125" style="207" customWidth="1"/>
    <col min="7941" max="8189" width="10.42578125" style="207"/>
    <col min="8190" max="8190" width="19.28515625" style="207" customWidth="1"/>
    <col min="8191" max="8191" width="18.7109375" style="207" customWidth="1"/>
    <col min="8192" max="8192" width="18.5703125" style="207" customWidth="1"/>
    <col min="8193" max="8193" width="16.42578125" style="207" customWidth="1"/>
    <col min="8194" max="8195" width="18.7109375" style="207" customWidth="1"/>
    <col min="8196" max="8196" width="17.42578125" style="207" customWidth="1"/>
    <col min="8197" max="8445" width="10.42578125" style="207"/>
    <col min="8446" max="8446" width="19.28515625" style="207" customWidth="1"/>
    <col min="8447" max="8447" width="18.7109375" style="207" customWidth="1"/>
    <col min="8448" max="8448" width="18.5703125" style="207" customWidth="1"/>
    <col min="8449" max="8449" width="16.42578125" style="207" customWidth="1"/>
    <col min="8450" max="8451" width="18.7109375" style="207" customWidth="1"/>
    <col min="8452" max="8452" width="17.42578125" style="207" customWidth="1"/>
    <col min="8453" max="8701" width="10.42578125" style="207"/>
    <col min="8702" max="8702" width="19.28515625" style="207" customWidth="1"/>
    <col min="8703" max="8703" width="18.7109375" style="207" customWidth="1"/>
    <col min="8704" max="8704" width="18.5703125" style="207" customWidth="1"/>
    <col min="8705" max="8705" width="16.42578125" style="207" customWidth="1"/>
    <col min="8706" max="8707" width="18.7109375" style="207" customWidth="1"/>
    <col min="8708" max="8708" width="17.42578125" style="207" customWidth="1"/>
    <col min="8709" max="8957" width="10.42578125" style="207"/>
    <col min="8958" max="8958" width="19.28515625" style="207" customWidth="1"/>
    <col min="8959" max="8959" width="18.7109375" style="207" customWidth="1"/>
    <col min="8960" max="8960" width="18.5703125" style="207" customWidth="1"/>
    <col min="8961" max="8961" width="16.42578125" style="207" customWidth="1"/>
    <col min="8962" max="8963" width="18.7109375" style="207" customWidth="1"/>
    <col min="8964" max="8964" width="17.42578125" style="207" customWidth="1"/>
    <col min="8965" max="9213" width="10.42578125" style="207"/>
    <col min="9214" max="9214" width="19.28515625" style="207" customWidth="1"/>
    <col min="9215" max="9215" width="18.7109375" style="207" customWidth="1"/>
    <col min="9216" max="9216" width="18.5703125" style="207" customWidth="1"/>
    <col min="9217" max="9217" width="16.42578125" style="207" customWidth="1"/>
    <col min="9218" max="9219" width="18.7109375" style="207" customWidth="1"/>
    <col min="9220" max="9220" width="17.42578125" style="207" customWidth="1"/>
    <col min="9221" max="9469" width="10.42578125" style="207"/>
    <col min="9470" max="9470" width="19.28515625" style="207" customWidth="1"/>
    <col min="9471" max="9471" width="18.7109375" style="207" customWidth="1"/>
    <col min="9472" max="9472" width="18.5703125" style="207" customWidth="1"/>
    <col min="9473" max="9473" width="16.42578125" style="207" customWidth="1"/>
    <col min="9474" max="9475" width="18.7109375" style="207" customWidth="1"/>
    <col min="9476" max="9476" width="17.42578125" style="207" customWidth="1"/>
    <col min="9477" max="9725" width="10.42578125" style="207"/>
    <col min="9726" max="9726" width="19.28515625" style="207" customWidth="1"/>
    <col min="9727" max="9727" width="18.7109375" style="207" customWidth="1"/>
    <col min="9728" max="9728" width="18.5703125" style="207" customWidth="1"/>
    <col min="9729" max="9729" width="16.42578125" style="207" customWidth="1"/>
    <col min="9730" max="9731" width="18.7109375" style="207" customWidth="1"/>
    <col min="9732" max="9732" width="17.42578125" style="207" customWidth="1"/>
    <col min="9733" max="9981" width="10.42578125" style="207"/>
    <col min="9982" max="9982" width="19.28515625" style="207" customWidth="1"/>
    <col min="9983" max="9983" width="18.7109375" style="207" customWidth="1"/>
    <col min="9984" max="9984" width="18.5703125" style="207" customWidth="1"/>
    <col min="9985" max="9985" width="16.42578125" style="207" customWidth="1"/>
    <col min="9986" max="9987" width="18.7109375" style="207" customWidth="1"/>
    <col min="9988" max="9988" width="17.42578125" style="207" customWidth="1"/>
    <col min="9989" max="10237" width="10.42578125" style="207"/>
    <col min="10238" max="10238" width="19.28515625" style="207" customWidth="1"/>
    <col min="10239" max="10239" width="18.7109375" style="207" customWidth="1"/>
    <col min="10240" max="10240" width="18.5703125" style="207" customWidth="1"/>
    <col min="10241" max="10241" width="16.42578125" style="207" customWidth="1"/>
    <col min="10242" max="10243" width="18.7109375" style="207" customWidth="1"/>
    <col min="10244" max="10244" width="17.42578125" style="207" customWidth="1"/>
    <col min="10245" max="10493" width="10.42578125" style="207"/>
    <col min="10494" max="10494" width="19.28515625" style="207" customWidth="1"/>
    <col min="10495" max="10495" width="18.7109375" style="207" customWidth="1"/>
    <col min="10496" max="10496" width="18.5703125" style="207" customWidth="1"/>
    <col min="10497" max="10497" width="16.42578125" style="207" customWidth="1"/>
    <col min="10498" max="10499" width="18.7109375" style="207" customWidth="1"/>
    <col min="10500" max="10500" width="17.42578125" style="207" customWidth="1"/>
    <col min="10501" max="10749" width="10.42578125" style="207"/>
    <col min="10750" max="10750" width="19.28515625" style="207" customWidth="1"/>
    <col min="10751" max="10751" width="18.7109375" style="207" customWidth="1"/>
    <col min="10752" max="10752" width="18.5703125" style="207" customWidth="1"/>
    <col min="10753" max="10753" width="16.42578125" style="207" customWidth="1"/>
    <col min="10754" max="10755" width="18.7109375" style="207" customWidth="1"/>
    <col min="10756" max="10756" width="17.42578125" style="207" customWidth="1"/>
    <col min="10757" max="11005" width="10.42578125" style="207"/>
    <col min="11006" max="11006" width="19.28515625" style="207" customWidth="1"/>
    <col min="11007" max="11007" width="18.7109375" style="207" customWidth="1"/>
    <col min="11008" max="11008" width="18.5703125" style="207" customWidth="1"/>
    <col min="11009" max="11009" width="16.42578125" style="207" customWidth="1"/>
    <col min="11010" max="11011" width="18.7109375" style="207" customWidth="1"/>
    <col min="11012" max="11012" width="17.42578125" style="207" customWidth="1"/>
    <col min="11013" max="11261" width="10.42578125" style="207"/>
    <col min="11262" max="11262" width="19.28515625" style="207" customWidth="1"/>
    <col min="11263" max="11263" width="18.7109375" style="207" customWidth="1"/>
    <col min="11264" max="11264" width="18.5703125" style="207" customWidth="1"/>
    <col min="11265" max="11265" width="16.42578125" style="207" customWidth="1"/>
    <col min="11266" max="11267" width="18.7109375" style="207" customWidth="1"/>
    <col min="11268" max="11268" width="17.42578125" style="207" customWidth="1"/>
    <col min="11269" max="11517" width="10.42578125" style="207"/>
    <col min="11518" max="11518" width="19.28515625" style="207" customWidth="1"/>
    <col min="11519" max="11519" width="18.7109375" style="207" customWidth="1"/>
    <col min="11520" max="11520" width="18.5703125" style="207" customWidth="1"/>
    <col min="11521" max="11521" width="16.42578125" style="207" customWidth="1"/>
    <col min="11522" max="11523" width="18.7109375" style="207" customWidth="1"/>
    <col min="11524" max="11524" width="17.42578125" style="207" customWidth="1"/>
    <col min="11525" max="11773" width="10.42578125" style="207"/>
    <col min="11774" max="11774" width="19.28515625" style="207" customWidth="1"/>
    <col min="11775" max="11775" width="18.7109375" style="207" customWidth="1"/>
    <col min="11776" max="11776" width="18.5703125" style="207" customWidth="1"/>
    <col min="11777" max="11777" width="16.42578125" style="207" customWidth="1"/>
    <col min="11778" max="11779" width="18.7109375" style="207" customWidth="1"/>
    <col min="11780" max="11780" width="17.42578125" style="207" customWidth="1"/>
    <col min="11781" max="12029" width="10.42578125" style="207"/>
    <col min="12030" max="12030" width="19.28515625" style="207" customWidth="1"/>
    <col min="12031" max="12031" width="18.7109375" style="207" customWidth="1"/>
    <col min="12032" max="12032" width="18.5703125" style="207" customWidth="1"/>
    <col min="12033" max="12033" width="16.42578125" style="207" customWidth="1"/>
    <col min="12034" max="12035" width="18.7109375" style="207" customWidth="1"/>
    <col min="12036" max="12036" width="17.42578125" style="207" customWidth="1"/>
    <col min="12037" max="12285" width="10.42578125" style="207"/>
    <col min="12286" max="12286" width="19.28515625" style="207" customWidth="1"/>
    <col min="12287" max="12287" width="18.7109375" style="207" customWidth="1"/>
    <col min="12288" max="12288" width="18.5703125" style="207" customWidth="1"/>
    <col min="12289" max="12289" width="16.42578125" style="207" customWidth="1"/>
    <col min="12290" max="12291" width="18.7109375" style="207" customWidth="1"/>
    <col min="12292" max="12292" width="17.42578125" style="207" customWidth="1"/>
    <col min="12293" max="12541" width="10.42578125" style="207"/>
    <col min="12542" max="12542" width="19.28515625" style="207" customWidth="1"/>
    <col min="12543" max="12543" width="18.7109375" style="207" customWidth="1"/>
    <col min="12544" max="12544" width="18.5703125" style="207" customWidth="1"/>
    <col min="12545" max="12545" width="16.42578125" style="207" customWidth="1"/>
    <col min="12546" max="12547" width="18.7109375" style="207" customWidth="1"/>
    <col min="12548" max="12548" width="17.42578125" style="207" customWidth="1"/>
    <col min="12549" max="12797" width="10.42578125" style="207"/>
    <col min="12798" max="12798" width="19.28515625" style="207" customWidth="1"/>
    <col min="12799" max="12799" width="18.7109375" style="207" customWidth="1"/>
    <col min="12800" max="12800" width="18.5703125" style="207" customWidth="1"/>
    <col min="12801" max="12801" width="16.42578125" style="207" customWidth="1"/>
    <col min="12802" max="12803" width="18.7109375" style="207" customWidth="1"/>
    <col min="12804" max="12804" width="17.42578125" style="207" customWidth="1"/>
    <col min="12805" max="13053" width="10.42578125" style="207"/>
    <col min="13054" max="13054" width="19.28515625" style="207" customWidth="1"/>
    <col min="13055" max="13055" width="18.7109375" style="207" customWidth="1"/>
    <col min="13056" max="13056" width="18.5703125" style="207" customWidth="1"/>
    <col min="13057" max="13057" width="16.42578125" style="207" customWidth="1"/>
    <col min="13058" max="13059" width="18.7109375" style="207" customWidth="1"/>
    <col min="13060" max="13060" width="17.42578125" style="207" customWidth="1"/>
    <col min="13061" max="13309" width="10.42578125" style="207"/>
    <col min="13310" max="13310" width="19.28515625" style="207" customWidth="1"/>
    <col min="13311" max="13311" width="18.7109375" style="207" customWidth="1"/>
    <col min="13312" max="13312" width="18.5703125" style="207" customWidth="1"/>
    <col min="13313" max="13313" width="16.42578125" style="207" customWidth="1"/>
    <col min="13314" max="13315" width="18.7109375" style="207" customWidth="1"/>
    <col min="13316" max="13316" width="17.42578125" style="207" customWidth="1"/>
    <col min="13317" max="13565" width="10.42578125" style="207"/>
    <col min="13566" max="13566" width="19.28515625" style="207" customWidth="1"/>
    <col min="13567" max="13567" width="18.7109375" style="207" customWidth="1"/>
    <col min="13568" max="13568" width="18.5703125" style="207" customWidth="1"/>
    <col min="13569" max="13569" width="16.42578125" style="207" customWidth="1"/>
    <col min="13570" max="13571" width="18.7109375" style="207" customWidth="1"/>
    <col min="13572" max="13572" width="17.42578125" style="207" customWidth="1"/>
    <col min="13573" max="13821" width="10.42578125" style="207"/>
    <col min="13822" max="13822" width="19.28515625" style="207" customWidth="1"/>
    <col min="13823" max="13823" width="18.7109375" style="207" customWidth="1"/>
    <col min="13824" max="13824" width="18.5703125" style="207" customWidth="1"/>
    <col min="13825" max="13825" width="16.42578125" style="207" customWidth="1"/>
    <col min="13826" max="13827" width="18.7109375" style="207" customWidth="1"/>
    <col min="13828" max="13828" width="17.42578125" style="207" customWidth="1"/>
    <col min="13829" max="14077" width="10.42578125" style="207"/>
    <col min="14078" max="14078" width="19.28515625" style="207" customWidth="1"/>
    <col min="14079" max="14079" width="18.7109375" style="207" customWidth="1"/>
    <col min="14080" max="14080" width="18.5703125" style="207" customWidth="1"/>
    <col min="14081" max="14081" width="16.42578125" style="207" customWidth="1"/>
    <col min="14082" max="14083" width="18.7109375" style="207" customWidth="1"/>
    <col min="14084" max="14084" width="17.42578125" style="207" customWidth="1"/>
    <col min="14085" max="14333" width="10.42578125" style="207"/>
    <col min="14334" max="14334" width="19.28515625" style="207" customWidth="1"/>
    <col min="14335" max="14335" width="18.7109375" style="207" customWidth="1"/>
    <col min="14336" max="14336" width="18.5703125" style="207" customWidth="1"/>
    <col min="14337" max="14337" width="16.42578125" style="207" customWidth="1"/>
    <col min="14338" max="14339" width="18.7109375" style="207" customWidth="1"/>
    <col min="14340" max="14340" width="17.42578125" style="207" customWidth="1"/>
    <col min="14341" max="14589" width="10.42578125" style="207"/>
    <col min="14590" max="14590" width="19.28515625" style="207" customWidth="1"/>
    <col min="14591" max="14591" width="18.7109375" style="207" customWidth="1"/>
    <col min="14592" max="14592" width="18.5703125" style="207" customWidth="1"/>
    <col min="14593" max="14593" width="16.42578125" style="207" customWidth="1"/>
    <col min="14594" max="14595" width="18.7109375" style="207" customWidth="1"/>
    <col min="14596" max="14596" width="17.42578125" style="207" customWidth="1"/>
    <col min="14597" max="14845" width="10.42578125" style="207"/>
    <col min="14846" max="14846" width="19.28515625" style="207" customWidth="1"/>
    <col min="14847" max="14847" width="18.7109375" style="207" customWidth="1"/>
    <col min="14848" max="14848" width="18.5703125" style="207" customWidth="1"/>
    <col min="14849" max="14849" width="16.42578125" style="207" customWidth="1"/>
    <col min="14850" max="14851" width="18.7109375" style="207" customWidth="1"/>
    <col min="14852" max="14852" width="17.42578125" style="207" customWidth="1"/>
    <col min="14853" max="15101" width="10.42578125" style="207"/>
    <col min="15102" max="15102" width="19.28515625" style="207" customWidth="1"/>
    <col min="15103" max="15103" width="18.7109375" style="207" customWidth="1"/>
    <col min="15104" max="15104" width="18.5703125" style="207" customWidth="1"/>
    <col min="15105" max="15105" width="16.42578125" style="207" customWidth="1"/>
    <col min="15106" max="15107" width="18.7109375" style="207" customWidth="1"/>
    <col min="15108" max="15108" width="17.42578125" style="207" customWidth="1"/>
    <col min="15109" max="15357" width="10.42578125" style="207"/>
    <col min="15358" max="15358" width="19.28515625" style="207" customWidth="1"/>
    <col min="15359" max="15359" width="18.7109375" style="207" customWidth="1"/>
    <col min="15360" max="15360" width="18.5703125" style="207" customWidth="1"/>
    <col min="15361" max="15361" width="16.42578125" style="207" customWidth="1"/>
    <col min="15362" max="15363" width="18.7109375" style="207" customWidth="1"/>
    <col min="15364" max="15364" width="17.42578125" style="207" customWidth="1"/>
    <col min="15365" max="15613" width="10.42578125" style="207"/>
    <col min="15614" max="15614" width="19.28515625" style="207" customWidth="1"/>
    <col min="15615" max="15615" width="18.7109375" style="207" customWidth="1"/>
    <col min="15616" max="15616" width="18.5703125" style="207" customWidth="1"/>
    <col min="15617" max="15617" width="16.42578125" style="207" customWidth="1"/>
    <col min="15618" max="15619" width="18.7109375" style="207" customWidth="1"/>
    <col min="15620" max="15620" width="17.42578125" style="207" customWidth="1"/>
    <col min="15621" max="15869" width="10.42578125" style="207"/>
    <col min="15870" max="15870" width="19.28515625" style="207" customWidth="1"/>
    <col min="15871" max="15871" width="18.7109375" style="207" customWidth="1"/>
    <col min="15872" max="15872" width="18.5703125" style="207" customWidth="1"/>
    <col min="15873" max="15873" width="16.42578125" style="207" customWidth="1"/>
    <col min="15874" max="15875" width="18.7109375" style="207" customWidth="1"/>
    <col min="15876" max="15876" width="17.42578125" style="207" customWidth="1"/>
    <col min="15877" max="16125" width="10.42578125" style="207"/>
    <col min="16126" max="16126" width="19.28515625" style="207" customWidth="1"/>
    <col min="16127" max="16127" width="18.7109375" style="207" customWidth="1"/>
    <col min="16128" max="16128" width="18.5703125" style="207" customWidth="1"/>
    <col min="16129" max="16129" width="16.42578125" style="207" customWidth="1"/>
    <col min="16130" max="16131" width="18.7109375" style="207" customWidth="1"/>
    <col min="16132" max="16132" width="17.42578125" style="207" customWidth="1"/>
    <col min="16133" max="16384" width="10.42578125" style="207"/>
  </cols>
  <sheetData>
    <row r="1" spans="1:13" ht="15">
      <c r="A1"/>
      <c r="B1"/>
      <c r="C1"/>
      <c r="D1"/>
    </row>
    <row r="2" spans="1:13" ht="15">
      <c r="A2"/>
      <c r="B2"/>
      <c r="C2"/>
      <c r="D2"/>
    </row>
    <row r="3" spans="1:13" ht="15">
      <c r="A3" s="208"/>
      <c r="B3" s="208"/>
      <c r="L3" s="208"/>
      <c r="M3" s="209" t="s">
        <v>513</v>
      </c>
    </row>
    <row r="4" spans="1:13" ht="15">
      <c r="A4"/>
      <c r="B4"/>
      <c r="C4"/>
      <c r="D4"/>
    </row>
    <row r="5" spans="1:13" ht="18" customHeight="1">
      <c r="A5" s="1549" t="s">
        <v>864</v>
      </c>
      <c r="B5" s="1549"/>
      <c r="C5" s="1549"/>
      <c r="D5" s="1549"/>
      <c r="E5" s="1461"/>
      <c r="F5" s="1461"/>
      <c r="G5" s="1461"/>
      <c r="H5" s="1461"/>
      <c r="I5" s="1461"/>
      <c r="J5" s="1461"/>
      <c r="K5" s="1461"/>
      <c r="L5" s="1461"/>
      <c r="M5" s="1461"/>
    </row>
    <row r="6" spans="1:13" ht="15" customHeight="1">
      <c r="A6" s="1549" t="s">
        <v>865</v>
      </c>
      <c r="B6" s="1549"/>
      <c r="C6" s="1549"/>
      <c r="D6" s="1549"/>
      <c r="E6" s="1461"/>
      <c r="F6" s="1461"/>
      <c r="G6" s="1461"/>
      <c r="H6" s="1461"/>
      <c r="I6" s="1461"/>
      <c r="J6" s="1461"/>
      <c r="K6" s="1461"/>
      <c r="L6" s="1461"/>
      <c r="M6" s="1461"/>
    </row>
    <row r="7" spans="1:13" ht="15" customHeight="1" thickBot="1">
      <c r="A7" s="210"/>
      <c r="B7" s="211"/>
      <c r="C7" s="211"/>
      <c r="D7" s="211"/>
    </row>
    <row r="8" spans="1:13" ht="30" customHeight="1" thickTop="1">
      <c r="A8" s="656"/>
      <c r="B8" s="1546" t="s">
        <v>120</v>
      </c>
      <c r="C8" s="1547"/>
      <c r="D8" s="212" t="s">
        <v>211</v>
      </c>
      <c r="E8" s="1550" t="s">
        <v>369</v>
      </c>
      <c r="F8" s="1547"/>
      <c r="G8" s="457" t="s">
        <v>211</v>
      </c>
      <c r="H8" s="1550" t="s">
        <v>370</v>
      </c>
      <c r="I8" s="1547"/>
      <c r="J8" s="212" t="s">
        <v>211</v>
      </c>
      <c r="K8" s="1550" t="s">
        <v>371</v>
      </c>
      <c r="L8" s="1547"/>
      <c r="M8" s="628" t="s">
        <v>211</v>
      </c>
    </row>
    <row r="9" spans="1:13" ht="30" customHeight="1">
      <c r="A9" s="657" t="s">
        <v>33</v>
      </c>
      <c r="B9" s="1551" t="s">
        <v>427</v>
      </c>
      <c r="C9" s="1552"/>
      <c r="D9" s="213" t="s">
        <v>212</v>
      </c>
      <c r="E9" s="1553" t="s">
        <v>427</v>
      </c>
      <c r="F9" s="1552"/>
      <c r="G9" s="213" t="s">
        <v>212</v>
      </c>
      <c r="H9" s="1553" t="s">
        <v>427</v>
      </c>
      <c r="I9" s="1552"/>
      <c r="J9" s="213" t="s">
        <v>212</v>
      </c>
      <c r="K9" s="1553" t="s">
        <v>427</v>
      </c>
      <c r="L9" s="1552"/>
      <c r="M9" s="629" t="s">
        <v>212</v>
      </c>
    </row>
    <row r="10" spans="1:13" ht="30" customHeight="1" thickBot="1">
      <c r="A10" s="658"/>
      <c r="B10" s="664">
        <v>2012</v>
      </c>
      <c r="C10" s="394">
        <v>2013</v>
      </c>
      <c r="D10" s="214" t="s">
        <v>213</v>
      </c>
      <c r="E10" s="393">
        <v>2012</v>
      </c>
      <c r="F10" s="394">
        <v>2013</v>
      </c>
      <c r="G10" s="214" t="s">
        <v>213</v>
      </c>
      <c r="H10" s="393">
        <v>2012</v>
      </c>
      <c r="I10" s="394">
        <v>2013</v>
      </c>
      <c r="J10" s="214" t="s">
        <v>213</v>
      </c>
      <c r="K10" s="393">
        <v>2012</v>
      </c>
      <c r="L10" s="394">
        <v>2013</v>
      </c>
      <c r="M10" s="630" t="s">
        <v>213</v>
      </c>
    </row>
    <row r="11" spans="1:13" ht="21" customHeight="1" thickTop="1">
      <c r="A11" s="659" t="s">
        <v>67</v>
      </c>
      <c r="B11" s="665">
        <f t="shared" ref="B11:C25" si="0">E11+H11+K11</f>
        <v>148.5</v>
      </c>
      <c r="C11" s="631">
        <f t="shared" si="0"/>
        <v>251.7</v>
      </c>
      <c r="D11" s="632">
        <f t="shared" ref="D11:D25" si="1">C11/B11*100</f>
        <v>169.49494949494951</v>
      </c>
      <c r="E11" s="473">
        <v>102.1</v>
      </c>
      <c r="F11" s="631">
        <v>161.1</v>
      </c>
      <c r="G11" s="632">
        <f t="shared" ref="G11:G25" si="2">F11/E11*100</f>
        <v>157.78648383937318</v>
      </c>
      <c r="H11" s="473">
        <v>40.6</v>
      </c>
      <c r="I11" s="631">
        <v>78.8</v>
      </c>
      <c r="J11" s="632">
        <f t="shared" ref="J11:J25" si="3">I11/H11*100</f>
        <v>194.0886699507389</v>
      </c>
      <c r="K11" s="473">
        <v>5.8</v>
      </c>
      <c r="L11" s="631">
        <v>11.8</v>
      </c>
      <c r="M11" s="633">
        <f t="shared" ref="M11:M25" si="4">L11/K11*100</f>
        <v>203.44827586206898</v>
      </c>
    </row>
    <row r="12" spans="1:13" ht="21" customHeight="1">
      <c r="A12" s="660" t="s">
        <v>38</v>
      </c>
      <c r="B12" s="666">
        <f t="shared" si="0"/>
        <v>282.59999999999997</v>
      </c>
      <c r="C12" s="631">
        <f t="shared" si="0"/>
        <v>430.8</v>
      </c>
      <c r="D12" s="632">
        <f t="shared" si="1"/>
        <v>152.44161358811044</v>
      </c>
      <c r="E12" s="474">
        <v>210.2</v>
      </c>
      <c r="F12" s="634">
        <v>291.7</v>
      </c>
      <c r="G12" s="635">
        <f t="shared" si="2"/>
        <v>138.77259752616555</v>
      </c>
      <c r="H12" s="474">
        <v>65.099999999999994</v>
      </c>
      <c r="I12" s="634">
        <v>121.9</v>
      </c>
      <c r="J12" s="635">
        <f t="shared" si="3"/>
        <v>187.25038402457758</v>
      </c>
      <c r="K12" s="474">
        <v>7.3</v>
      </c>
      <c r="L12" s="634">
        <v>17.2</v>
      </c>
      <c r="M12" s="636">
        <f t="shared" si="4"/>
        <v>235.61643835616439</v>
      </c>
    </row>
    <row r="13" spans="1:13" ht="21" customHeight="1">
      <c r="A13" s="661" t="s">
        <v>39</v>
      </c>
      <c r="B13" s="666">
        <f t="shared" si="0"/>
        <v>169.5</v>
      </c>
      <c r="C13" s="631">
        <f t="shared" si="0"/>
        <v>237.8</v>
      </c>
      <c r="D13" s="632">
        <f t="shared" si="1"/>
        <v>140.29498525073748</v>
      </c>
      <c r="E13" s="474">
        <v>131.9</v>
      </c>
      <c r="F13" s="634">
        <v>173.2</v>
      </c>
      <c r="G13" s="635">
        <f t="shared" si="2"/>
        <v>131.31159969673993</v>
      </c>
      <c r="H13" s="474">
        <v>31.7</v>
      </c>
      <c r="I13" s="634">
        <v>54.8</v>
      </c>
      <c r="J13" s="635">
        <f t="shared" si="3"/>
        <v>172.87066246056781</v>
      </c>
      <c r="K13" s="474">
        <v>5.9</v>
      </c>
      <c r="L13" s="634">
        <v>9.8000000000000007</v>
      </c>
      <c r="M13" s="636">
        <f t="shared" si="4"/>
        <v>166.10169491525423</v>
      </c>
    </row>
    <row r="14" spans="1:13" ht="21" customHeight="1">
      <c r="A14" s="660" t="s">
        <v>40</v>
      </c>
      <c r="B14" s="666">
        <f t="shared" si="0"/>
        <v>140.70000000000002</v>
      </c>
      <c r="C14" s="631">
        <f t="shared" si="0"/>
        <v>195.10000000000002</v>
      </c>
      <c r="D14" s="632">
        <f t="shared" si="1"/>
        <v>138.66382373845062</v>
      </c>
      <c r="E14" s="474">
        <v>107</v>
      </c>
      <c r="F14" s="634">
        <v>138</v>
      </c>
      <c r="G14" s="635">
        <f t="shared" si="2"/>
        <v>128.97196261682242</v>
      </c>
      <c r="H14" s="474">
        <v>31.8</v>
      </c>
      <c r="I14" s="634">
        <v>55.3</v>
      </c>
      <c r="J14" s="635">
        <f t="shared" si="3"/>
        <v>173.89937106918239</v>
      </c>
      <c r="K14" s="474">
        <v>1.9</v>
      </c>
      <c r="L14" s="634">
        <v>1.8</v>
      </c>
      <c r="M14" s="636">
        <f t="shared" si="4"/>
        <v>94.736842105263165</v>
      </c>
    </row>
    <row r="15" spans="1:13" ht="21" customHeight="1">
      <c r="A15" s="660" t="s">
        <v>41</v>
      </c>
      <c r="B15" s="666">
        <f t="shared" si="0"/>
        <v>155.60000000000002</v>
      </c>
      <c r="C15" s="631">
        <f t="shared" si="0"/>
        <v>211.6</v>
      </c>
      <c r="D15" s="632">
        <f t="shared" si="1"/>
        <v>135.98971722365036</v>
      </c>
      <c r="E15" s="474">
        <v>125.3</v>
      </c>
      <c r="F15" s="634">
        <v>159.19999999999999</v>
      </c>
      <c r="G15" s="635">
        <f t="shared" si="2"/>
        <v>127.05506783719073</v>
      </c>
      <c r="H15" s="474">
        <v>26</v>
      </c>
      <c r="I15" s="634">
        <v>49.4</v>
      </c>
      <c r="J15" s="635">
        <f t="shared" si="3"/>
        <v>190</v>
      </c>
      <c r="K15" s="474">
        <v>4.3</v>
      </c>
      <c r="L15" s="634">
        <v>3</v>
      </c>
      <c r="M15" s="636">
        <f t="shared" si="4"/>
        <v>69.767441860465112</v>
      </c>
    </row>
    <row r="16" spans="1:13" ht="21" customHeight="1">
      <c r="A16" s="660" t="s">
        <v>42</v>
      </c>
      <c r="B16" s="666">
        <f t="shared" si="0"/>
        <v>621.30000000000007</v>
      </c>
      <c r="C16" s="631">
        <f t="shared" si="0"/>
        <v>852.6</v>
      </c>
      <c r="D16" s="632">
        <f t="shared" si="1"/>
        <v>137.22839208112021</v>
      </c>
      <c r="E16" s="474">
        <v>501.1</v>
      </c>
      <c r="F16" s="634">
        <v>637.20000000000005</v>
      </c>
      <c r="G16" s="635">
        <f t="shared" si="2"/>
        <v>127.16024745559768</v>
      </c>
      <c r="H16" s="474">
        <v>114.6</v>
      </c>
      <c r="I16" s="634">
        <v>194</v>
      </c>
      <c r="J16" s="635">
        <f t="shared" si="3"/>
        <v>169.28446771378708</v>
      </c>
      <c r="K16" s="474">
        <v>5.6</v>
      </c>
      <c r="L16" s="634">
        <v>21.4</v>
      </c>
      <c r="M16" s="636">
        <f t="shared" si="4"/>
        <v>382.14285714285717</v>
      </c>
    </row>
    <row r="17" spans="1:13" ht="21" customHeight="1">
      <c r="A17" s="660" t="s">
        <v>43</v>
      </c>
      <c r="B17" s="666">
        <f t="shared" si="0"/>
        <v>167.9</v>
      </c>
      <c r="C17" s="631">
        <f t="shared" si="0"/>
        <v>231.20000000000002</v>
      </c>
      <c r="D17" s="632">
        <f t="shared" si="1"/>
        <v>137.70101250744491</v>
      </c>
      <c r="E17" s="474">
        <v>132.4</v>
      </c>
      <c r="F17" s="634">
        <v>168.8</v>
      </c>
      <c r="G17" s="635">
        <f t="shared" si="2"/>
        <v>127.49244712990937</v>
      </c>
      <c r="H17" s="474">
        <v>31.8</v>
      </c>
      <c r="I17" s="634">
        <v>59</v>
      </c>
      <c r="J17" s="635">
        <f t="shared" si="3"/>
        <v>185.53459119496856</v>
      </c>
      <c r="K17" s="474">
        <v>3.7</v>
      </c>
      <c r="L17" s="634">
        <v>3.4</v>
      </c>
      <c r="M17" s="636">
        <f t="shared" si="4"/>
        <v>91.891891891891888</v>
      </c>
    </row>
    <row r="18" spans="1:13" ht="21" customHeight="1">
      <c r="A18" s="660" t="s">
        <v>44</v>
      </c>
      <c r="B18" s="666">
        <f t="shared" si="0"/>
        <v>150.9</v>
      </c>
      <c r="C18" s="631">
        <f t="shared" si="0"/>
        <v>214.20000000000002</v>
      </c>
      <c r="D18" s="632">
        <f t="shared" si="1"/>
        <v>141.94831013916502</v>
      </c>
      <c r="E18" s="474">
        <v>124.4</v>
      </c>
      <c r="F18" s="634">
        <v>165.3</v>
      </c>
      <c r="G18" s="635">
        <f t="shared" si="2"/>
        <v>132.87781350482314</v>
      </c>
      <c r="H18" s="474">
        <v>24.3</v>
      </c>
      <c r="I18" s="634">
        <v>43.3</v>
      </c>
      <c r="J18" s="635">
        <f t="shared" si="3"/>
        <v>178.18930041152262</v>
      </c>
      <c r="K18" s="474">
        <v>2.2000000000000002</v>
      </c>
      <c r="L18" s="634">
        <v>5.6</v>
      </c>
      <c r="M18" s="636">
        <f t="shared" si="4"/>
        <v>254.5454545454545</v>
      </c>
    </row>
    <row r="19" spans="1:13" ht="21" customHeight="1">
      <c r="A19" s="660" t="s">
        <v>45</v>
      </c>
      <c r="B19" s="666">
        <f t="shared" si="0"/>
        <v>134</v>
      </c>
      <c r="C19" s="631">
        <f t="shared" si="0"/>
        <v>177.7</v>
      </c>
      <c r="D19" s="632">
        <f t="shared" si="1"/>
        <v>132.61194029850745</v>
      </c>
      <c r="E19" s="474">
        <v>113</v>
      </c>
      <c r="F19" s="634">
        <v>146.5</v>
      </c>
      <c r="G19" s="635">
        <f t="shared" si="2"/>
        <v>129.64601769911502</v>
      </c>
      <c r="H19" s="474">
        <v>18.2</v>
      </c>
      <c r="I19" s="634">
        <v>28.5</v>
      </c>
      <c r="J19" s="635">
        <f t="shared" si="3"/>
        <v>156.5934065934066</v>
      </c>
      <c r="K19" s="474">
        <v>2.8</v>
      </c>
      <c r="L19" s="634">
        <v>2.7</v>
      </c>
      <c r="M19" s="636">
        <f t="shared" si="4"/>
        <v>96.428571428571445</v>
      </c>
    </row>
    <row r="20" spans="1:13" ht="21" customHeight="1">
      <c r="A20" s="660" t="s">
        <v>46</v>
      </c>
      <c r="B20" s="666">
        <f t="shared" si="0"/>
        <v>103.20000000000002</v>
      </c>
      <c r="C20" s="631">
        <f t="shared" si="0"/>
        <v>137.80000000000001</v>
      </c>
      <c r="D20" s="632">
        <f t="shared" si="1"/>
        <v>133.52713178294573</v>
      </c>
      <c r="E20" s="474">
        <v>82.7</v>
      </c>
      <c r="F20" s="634">
        <v>104.3</v>
      </c>
      <c r="G20" s="635">
        <f t="shared" si="2"/>
        <v>126.11850060459491</v>
      </c>
      <c r="H20" s="474">
        <v>18.100000000000001</v>
      </c>
      <c r="I20" s="634">
        <v>31.6</v>
      </c>
      <c r="J20" s="635">
        <f t="shared" si="3"/>
        <v>174.58563535911603</v>
      </c>
      <c r="K20" s="474">
        <v>2.4</v>
      </c>
      <c r="L20" s="634">
        <v>1.9</v>
      </c>
      <c r="M20" s="636">
        <f t="shared" si="4"/>
        <v>79.166666666666657</v>
      </c>
    </row>
    <row r="21" spans="1:13" ht="21" customHeight="1">
      <c r="A21" s="660" t="s">
        <v>48</v>
      </c>
      <c r="B21" s="666">
        <f t="shared" si="0"/>
        <v>331.5</v>
      </c>
      <c r="C21" s="631">
        <f t="shared" si="0"/>
        <v>464.4</v>
      </c>
      <c r="D21" s="632">
        <f t="shared" si="1"/>
        <v>140.09049773755655</v>
      </c>
      <c r="E21" s="474">
        <v>266.2</v>
      </c>
      <c r="F21" s="634">
        <v>348.7</v>
      </c>
      <c r="G21" s="635">
        <f t="shared" si="2"/>
        <v>130.99173553719007</v>
      </c>
      <c r="H21" s="474">
        <v>57.1</v>
      </c>
      <c r="I21" s="634">
        <v>105.8</v>
      </c>
      <c r="J21" s="635">
        <f t="shared" si="3"/>
        <v>185.28896672504379</v>
      </c>
      <c r="K21" s="474">
        <v>8.1999999999999993</v>
      </c>
      <c r="L21" s="634">
        <v>9.9</v>
      </c>
      <c r="M21" s="636">
        <f t="shared" si="4"/>
        <v>120.73170731707319</v>
      </c>
    </row>
    <row r="22" spans="1:13" ht="21" customHeight="1">
      <c r="A22" s="660" t="s">
        <v>47</v>
      </c>
      <c r="B22" s="666">
        <f t="shared" si="0"/>
        <v>298.7</v>
      </c>
      <c r="C22" s="631">
        <f t="shared" si="0"/>
        <v>432.1</v>
      </c>
      <c r="D22" s="632">
        <f t="shared" si="1"/>
        <v>144.66019417475729</v>
      </c>
      <c r="E22" s="474">
        <v>225.4</v>
      </c>
      <c r="F22" s="634">
        <v>299.10000000000002</v>
      </c>
      <c r="G22" s="635">
        <f t="shared" si="2"/>
        <v>132.6974267968057</v>
      </c>
      <c r="H22" s="474">
        <v>58.9</v>
      </c>
      <c r="I22" s="634">
        <v>117.7</v>
      </c>
      <c r="J22" s="635">
        <f t="shared" si="3"/>
        <v>199.830220713073</v>
      </c>
      <c r="K22" s="474">
        <v>14.4</v>
      </c>
      <c r="L22" s="634">
        <v>15.3</v>
      </c>
      <c r="M22" s="636">
        <f t="shared" si="4"/>
        <v>106.25</v>
      </c>
    </row>
    <row r="23" spans="1:13" ht="21" customHeight="1">
      <c r="A23" s="660" t="s">
        <v>50</v>
      </c>
      <c r="B23" s="666">
        <f t="shared" si="0"/>
        <v>778.4</v>
      </c>
      <c r="C23" s="631">
        <f t="shared" si="0"/>
        <v>1040.4000000000001</v>
      </c>
      <c r="D23" s="632">
        <f t="shared" si="1"/>
        <v>133.65878725590957</v>
      </c>
      <c r="E23" s="474">
        <v>569.5</v>
      </c>
      <c r="F23" s="634">
        <v>719.2</v>
      </c>
      <c r="G23" s="635">
        <f t="shared" si="2"/>
        <v>126.28621597892888</v>
      </c>
      <c r="H23" s="474">
        <v>193.1</v>
      </c>
      <c r="I23" s="634">
        <v>307.2</v>
      </c>
      <c r="J23" s="635">
        <f t="shared" si="3"/>
        <v>159.0885551527706</v>
      </c>
      <c r="K23" s="474">
        <v>15.8</v>
      </c>
      <c r="L23" s="634">
        <v>14</v>
      </c>
      <c r="M23" s="636">
        <f t="shared" si="4"/>
        <v>88.60759493670885</v>
      </c>
    </row>
    <row r="24" spans="1:13" ht="21" customHeight="1" thickBot="1">
      <c r="A24" s="662" t="s">
        <v>49</v>
      </c>
      <c r="B24" s="667">
        <f t="shared" si="0"/>
        <v>142.80000000000001</v>
      </c>
      <c r="C24" s="631">
        <f t="shared" si="0"/>
        <v>197.6</v>
      </c>
      <c r="D24" s="632">
        <f t="shared" si="1"/>
        <v>138.37535014005599</v>
      </c>
      <c r="E24" s="475">
        <v>109.2</v>
      </c>
      <c r="F24" s="637">
        <v>140.69999999999999</v>
      </c>
      <c r="G24" s="638">
        <f t="shared" si="2"/>
        <v>128.84615384615384</v>
      </c>
      <c r="H24" s="475">
        <v>28.2</v>
      </c>
      <c r="I24" s="637">
        <v>52.9</v>
      </c>
      <c r="J24" s="638">
        <f t="shared" si="3"/>
        <v>187.58865248226951</v>
      </c>
      <c r="K24" s="475">
        <v>5.4</v>
      </c>
      <c r="L24" s="637">
        <v>4</v>
      </c>
      <c r="M24" s="639">
        <f t="shared" si="4"/>
        <v>74.074074074074076</v>
      </c>
    </row>
    <row r="25" spans="1:13" ht="21" customHeight="1" thickBot="1">
      <c r="A25" s="663" t="s">
        <v>214</v>
      </c>
      <c r="B25" s="668">
        <f t="shared" si="0"/>
        <v>3625.6</v>
      </c>
      <c r="C25" s="640">
        <f t="shared" si="0"/>
        <v>5075</v>
      </c>
      <c r="D25" s="641">
        <f t="shared" si="1"/>
        <v>139.97683142100618</v>
      </c>
      <c r="E25" s="642">
        <f>SUM(E11:E24)</f>
        <v>2800.4</v>
      </c>
      <c r="F25" s="643">
        <f>SUM(F11:F24)</f>
        <v>3653</v>
      </c>
      <c r="G25" s="641">
        <f t="shared" si="2"/>
        <v>130.44565062133981</v>
      </c>
      <c r="H25" s="642">
        <f>SUM(H11:H24)</f>
        <v>739.50000000000011</v>
      </c>
      <c r="I25" s="643">
        <f>SUM(I11:I24)</f>
        <v>1300.2</v>
      </c>
      <c r="J25" s="641">
        <f t="shared" si="3"/>
        <v>175.82150101419876</v>
      </c>
      <c r="K25" s="642">
        <f>SUM(K11:K24)</f>
        <v>85.7</v>
      </c>
      <c r="L25" s="643">
        <f>SUM(L11:L24)</f>
        <v>121.80000000000001</v>
      </c>
      <c r="M25" s="644">
        <f t="shared" si="4"/>
        <v>142.12368728121353</v>
      </c>
    </row>
    <row r="26" spans="1:13" ht="13.5" thickTop="1">
      <c r="A26" s="208"/>
      <c r="B26" s="215"/>
      <c r="C26" s="216"/>
      <c r="D26" s="216"/>
    </row>
    <row r="27" spans="1:13" ht="13.5">
      <c r="A27" s="294" t="s">
        <v>384</v>
      </c>
      <c r="B27" s="217"/>
      <c r="C27" s="217"/>
      <c r="D27" s="217"/>
    </row>
    <row r="28" spans="1:13" ht="13.5">
      <c r="A28" s="1548"/>
      <c r="B28" s="1548"/>
      <c r="C28" s="1548"/>
      <c r="D28" s="1548"/>
    </row>
    <row r="29" spans="1:13">
      <c r="A29" s="218"/>
      <c r="B29" s="208"/>
      <c r="C29" s="208"/>
      <c r="D29" s="208"/>
    </row>
    <row r="30" spans="1:13" ht="12.75" customHeight="1">
      <c r="A30" s="1545"/>
      <c r="B30" s="1545"/>
      <c r="C30" s="1545"/>
      <c r="D30" s="1545"/>
    </row>
    <row r="31" spans="1:13" ht="12.75" customHeight="1">
      <c r="A31" s="1545"/>
      <c r="B31" s="1545"/>
      <c r="C31" s="1545"/>
      <c r="D31" s="1545"/>
    </row>
    <row r="32" spans="1:13" ht="15">
      <c r="A32"/>
      <c r="B32"/>
      <c r="C32"/>
      <c r="D32"/>
    </row>
  </sheetData>
  <mergeCells count="12">
    <mergeCell ref="A30:D31"/>
    <mergeCell ref="B8:C8"/>
    <mergeCell ref="A28:D28"/>
    <mergeCell ref="A5:M5"/>
    <mergeCell ref="A6:M6"/>
    <mergeCell ref="E8:F8"/>
    <mergeCell ref="H8:I8"/>
    <mergeCell ref="K8:L8"/>
    <mergeCell ref="B9:C9"/>
    <mergeCell ref="E9:F9"/>
    <mergeCell ref="H9:I9"/>
    <mergeCell ref="K9:L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workbookViewId="0">
      <selection activeCell="N14" sqref="N14"/>
    </sheetView>
  </sheetViews>
  <sheetFormatPr defaultColWidth="10.42578125" defaultRowHeight="12.75"/>
  <cols>
    <col min="1" max="1" width="16.5703125" style="207" customWidth="1"/>
    <col min="2" max="4" width="11.7109375" style="207" customWidth="1"/>
    <col min="5" max="5" width="11.85546875" style="207" customWidth="1"/>
    <col min="6" max="6" width="11.5703125" style="207" customWidth="1"/>
    <col min="7" max="13" width="11.7109375" style="207" customWidth="1"/>
    <col min="14" max="253" width="10.42578125" style="207"/>
    <col min="254" max="254" width="19.28515625" style="207" customWidth="1"/>
    <col min="255" max="255" width="18.7109375" style="207" customWidth="1"/>
    <col min="256" max="256" width="18.5703125" style="207" customWidth="1"/>
    <col min="257" max="257" width="16.42578125" style="207" customWidth="1"/>
    <col min="258" max="259" width="18.7109375" style="207" customWidth="1"/>
    <col min="260" max="260" width="17.42578125" style="207" customWidth="1"/>
    <col min="261" max="509" width="10.42578125" style="207"/>
    <col min="510" max="510" width="19.28515625" style="207" customWidth="1"/>
    <col min="511" max="511" width="18.7109375" style="207" customWidth="1"/>
    <col min="512" max="512" width="18.5703125" style="207" customWidth="1"/>
    <col min="513" max="513" width="16.42578125" style="207" customWidth="1"/>
    <col min="514" max="515" width="18.7109375" style="207" customWidth="1"/>
    <col min="516" max="516" width="17.42578125" style="207" customWidth="1"/>
    <col min="517" max="765" width="10.42578125" style="207"/>
    <col min="766" max="766" width="19.28515625" style="207" customWidth="1"/>
    <col min="767" max="767" width="18.7109375" style="207" customWidth="1"/>
    <col min="768" max="768" width="18.5703125" style="207" customWidth="1"/>
    <col min="769" max="769" width="16.42578125" style="207" customWidth="1"/>
    <col min="770" max="771" width="18.7109375" style="207" customWidth="1"/>
    <col min="772" max="772" width="17.42578125" style="207" customWidth="1"/>
    <col min="773" max="1021" width="10.42578125" style="207"/>
    <col min="1022" max="1022" width="19.28515625" style="207" customWidth="1"/>
    <col min="1023" max="1023" width="18.7109375" style="207" customWidth="1"/>
    <col min="1024" max="1024" width="18.5703125" style="207" customWidth="1"/>
    <col min="1025" max="1025" width="16.42578125" style="207" customWidth="1"/>
    <col min="1026" max="1027" width="18.7109375" style="207" customWidth="1"/>
    <col min="1028" max="1028" width="17.42578125" style="207" customWidth="1"/>
    <col min="1029" max="1277" width="10.42578125" style="207"/>
    <col min="1278" max="1278" width="19.28515625" style="207" customWidth="1"/>
    <col min="1279" max="1279" width="18.7109375" style="207" customWidth="1"/>
    <col min="1280" max="1280" width="18.5703125" style="207" customWidth="1"/>
    <col min="1281" max="1281" width="16.42578125" style="207" customWidth="1"/>
    <col min="1282" max="1283" width="18.7109375" style="207" customWidth="1"/>
    <col min="1284" max="1284" width="17.42578125" style="207" customWidth="1"/>
    <col min="1285" max="1533" width="10.42578125" style="207"/>
    <col min="1534" max="1534" width="19.28515625" style="207" customWidth="1"/>
    <col min="1535" max="1535" width="18.7109375" style="207" customWidth="1"/>
    <col min="1536" max="1536" width="18.5703125" style="207" customWidth="1"/>
    <col min="1537" max="1537" width="16.42578125" style="207" customWidth="1"/>
    <col min="1538" max="1539" width="18.7109375" style="207" customWidth="1"/>
    <col min="1540" max="1540" width="17.42578125" style="207" customWidth="1"/>
    <col min="1541" max="1789" width="10.42578125" style="207"/>
    <col min="1790" max="1790" width="19.28515625" style="207" customWidth="1"/>
    <col min="1791" max="1791" width="18.7109375" style="207" customWidth="1"/>
    <col min="1792" max="1792" width="18.5703125" style="207" customWidth="1"/>
    <col min="1793" max="1793" width="16.42578125" style="207" customWidth="1"/>
    <col min="1794" max="1795" width="18.7109375" style="207" customWidth="1"/>
    <col min="1796" max="1796" width="17.42578125" style="207" customWidth="1"/>
    <col min="1797" max="2045" width="10.42578125" style="207"/>
    <col min="2046" max="2046" width="19.28515625" style="207" customWidth="1"/>
    <col min="2047" max="2047" width="18.7109375" style="207" customWidth="1"/>
    <col min="2048" max="2048" width="18.5703125" style="207" customWidth="1"/>
    <col min="2049" max="2049" width="16.42578125" style="207" customWidth="1"/>
    <col min="2050" max="2051" width="18.7109375" style="207" customWidth="1"/>
    <col min="2052" max="2052" width="17.42578125" style="207" customWidth="1"/>
    <col min="2053" max="2301" width="10.42578125" style="207"/>
    <col min="2302" max="2302" width="19.28515625" style="207" customWidth="1"/>
    <col min="2303" max="2303" width="18.7109375" style="207" customWidth="1"/>
    <col min="2304" max="2304" width="18.5703125" style="207" customWidth="1"/>
    <col min="2305" max="2305" width="16.42578125" style="207" customWidth="1"/>
    <col min="2306" max="2307" width="18.7109375" style="207" customWidth="1"/>
    <col min="2308" max="2308" width="17.42578125" style="207" customWidth="1"/>
    <col min="2309" max="2557" width="10.42578125" style="207"/>
    <col min="2558" max="2558" width="19.28515625" style="207" customWidth="1"/>
    <col min="2559" max="2559" width="18.7109375" style="207" customWidth="1"/>
    <col min="2560" max="2560" width="18.5703125" style="207" customWidth="1"/>
    <col min="2561" max="2561" width="16.42578125" style="207" customWidth="1"/>
    <col min="2562" max="2563" width="18.7109375" style="207" customWidth="1"/>
    <col min="2564" max="2564" width="17.42578125" style="207" customWidth="1"/>
    <col min="2565" max="2813" width="10.42578125" style="207"/>
    <col min="2814" max="2814" width="19.28515625" style="207" customWidth="1"/>
    <col min="2815" max="2815" width="18.7109375" style="207" customWidth="1"/>
    <col min="2816" max="2816" width="18.5703125" style="207" customWidth="1"/>
    <col min="2817" max="2817" width="16.42578125" style="207" customWidth="1"/>
    <col min="2818" max="2819" width="18.7109375" style="207" customWidth="1"/>
    <col min="2820" max="2820" width="17.42578125" style="207" customWidth="1"/>
    <col min="2821" max="3069" width="10.42578125" style="207"/>
    <col min="3070" max="3070" width="19.28515625" style="207" customWidth="1"/>
    <col min="3071" max="3071" width="18.7109375" style="207" customWidth="1"/>
    <col min="3072" max="3072" width="18.5703125" style="207" customWidth="1"/>
    <col min="3073" max="3073" width="16.42578125" style="207" customWidth="1"/>
    <col min="3074" max="3075" width="18.7109375" style="207" customWidth="1"/>
    <col min="3076" max="3076" width="17.42578125" style="207" customWidth="1"/>
    <col min="3077" max="3325" width="10.42578125" style="207"/>
    <col min="3326" max="3326" width="19.28515625" style="207" customWidth="1"/>
    <col min="3327" max="3327" width="18.7109375" style="207" customWidth="1"/>
    <col min="3328" max="3328" width="18.5703125" style="207" customWidth="1"/>
    <col min="3329" max="3329" width="16.42578125" style="207" customWidth="1"/>
    <col min="3330" max="3331" width="18.7109375" style="207" customWidth="1"/>
    <col min="3332" max="3332" width="17.42578125" style="207" customWidth="1"/>
    <col min="3333" max="3581" width="10.42578125" style="207"/>
    <col min="3582" max="3582" width="19.28515625" style="207" customWidth="1"/>
    <col min="3583" max="3583" width="18.7109375" style="207" customWidth="1"/>
    <col min="3584" max="3584" width="18.5703125" style="207" customWidth="1"/>
    <col min="3585" max="3585" width="16.42578125" style="207" customWidth="1"/>
    <col min="3586" max="3587" width="18.7109375" style="207" customWidth="1"/>
    <col min="3588" max="3588" width="17.42578125" style="207" customWidth="1"/>
    <col min="3589" max="3837" width="10.42578125" style="207"/>
    <col min="3838" max="3838" width="19.28515625" style="207" customWidth="1"/>
    <col min="3839" max="3839" width="18.7109375" style="207" customWidth="1"/>
    <col min="3840" max="3840" width="18.5703125" style="207" customWidth="1"/>
    <col min="3841" max="3841" width="16.42578125" style="207" customWidth="1"/>
    <col min="3842" max="3843" width="18.7109375" style="207" customWidth="1"/>
    <col min="3844" max="3844" width="17.42578125" style="207" customWidth="1"/>
    <col min="3845" max="4093" width="10.42578125" style="207"/>
    <col min="4094" max="4094" width="19.28515625" style="207" customWidth="1"/>
    <col min="4095" max="4095" width="18.7109375" style="207" customWidth="1"/>
    <col min="4096" max="4096" width="18.5703125" style="207" customWidth="1"/>
    <col min="4097" max="4097" width="16.42578125" style="207" customWidth="1"/>
    <col min="4098" max="4099" width="18.7109375" style="207" customWidth="1"/>
    <col min="4100" max="4100" width="17.42578125" style="207" customWidth="1"/>
    <col min="4101" max="4349" width="10.42578125" style="207"/>
    <col min="4350" max="4350" width="19.28515625" style="207" customWidth="1"/>
    <col min="4351" max="4351" width="18.7109375" style="207" customWidth="1"/>
    <col min="4352" max="4352" width="18.5703125" style="207" customWidth="1"/>
    <col min="4353" max="4353" width="16.42578125" style="207" customWidth="1"/>
    <col min="4354" max="4355" width="18.7109375" style="207" customWidth="1"/>
    <col min="4356" max="4356" width="17.42578125" style="207" customWidth="1"/>
    <col min="4357" max="4605" width="10.42578125" style="207"/>
    <col min="4606" max="4606" width="19.28515625" style="207" customWidth="1"/>
    <col min="4607" max="4607" width="18.7109375" style="207" customWidth="1"/>
    <col min="4608" max="4608" width="18.5703125" style="207" customWidth="1"/>
    <col min="4609" max="4609" width="16.42578125" style="207" customWidth="1"/>
    <col min="4610" max="4611" width="18.7109375" style="207" customWidth="1"/>
    <col min="4612" max="4612" width="17.42578125" style="207" customWidth="1"/>
    <col min="4613" max="4861" width="10.42578125" style="207"/>
    <col min="4862" max="4862" width="19.28515625" style="207" customWidth="1"/>
    <col min="4863" max="4863" width="18.7109375" style="207" customWidth="1"/>
    <col min="4864" max="4864" width="18.5703125" style="207" customWidth="1"/>
    <col min="4865" max="4865" width="16.42578125" style="207" customWidth="1"/>
    <col min="4866" max="4867" width="18.7109375" style="207" customWidth="1"/>
    <col min="4868" max="4868" width="17.42578125" style="207" customWidth="1"/>
    <col min="4869" max="5117" width="10.42578125" style="207"/>
    <col min="5118" max="5118" width="19.28515625" style="207" customWidth="1"/>
    <col min="5119" max="5119" width="18.7109375" style="207" customWidth="1"/>
    <col min="5120" max="5120" width="18.5703125" style="207" customWidth="1"/>
    <col min="5121" max="5121" width="16.42578125" style="207" customWidth="1"/>
    <col min="5122" max="5123" width="18.7109375" style="207" customWidth="1"/>
    <col min="5124" max="5124" width="17.42578125" style="207" customWidth="1"/>
    <col min="5125" max="5373" width="10.42578125" style="207"/>
    <col min="5374" max="5374" width="19.28515625" style="207" customWidth="1"/>
    <col min="5375" max="5375" width="18.7109375" style="207" customWidth="1"/>
    <col min="5376" max="5376" width="18.5703125" style="207" customWidth="1"/>
    <col min="5377" max="5377" width="16.42578125" style="207" customWidth="1"/>
    <col min="5378" max="5379" width="18.7109375" style="207" customWidth="1"/>
    <col min="5380" max="5380" width="17.42578125" style="207" customWidth="1"/>
    <col min="5381" max="5629" width="10.42578125" style="207"/>
    <col min="5630" max="5630" width="19.28515625" style="207" customWidth="1"/>
    <col min="5631" max="5631" width="18.7109375" style="207" customWidth="1"/>
    <col min="5632" max="5632" width="18.5703125" style="207" customWidth="1"/>
    <col min="5633" max="5633" width="16.42578125" style="207" customWidth="1"/>
    <col min="5634" max="5635" width="18.7109375" style="207" customWidth="1"/>
    <col min="5636" max="5636" width="17.42578125" style="207" customWidth="1"/>
    <col min="5637" max="5885" width="10.42578125" style="207"/>
    <col min="5886" max="5886" width="19.28515625" style="207" customWidth="1"/>
    <col min="5887" max="5887" width="18.7109375" style="207" customWidth="1"/>
    <col min="5888" max="5888" width="18.5703125" style="207" customWidth="1"/>
    <col min="5889" max="5889" width="16.42578125" style="207" customWidth="1"/>
    <col min="5890" max="5891" width="18.7109375" style="207" customWidth="1"/>
    <col min="5892" max="5892" width="17.42578125" style="207" customWidth="1"/>
    <col min="5893" max="6141" width="10.42578125" style="207"/>
    <col min="6142" max="6142" width="19.28515625" style="207" customWidth="1"/>
    <col min="6143" max="6143" width="18.7109375" style="207" customWidth="1"/>
    <col min="6144" max="6144" width="18.5703125" style="207" customWidth="1"/>
    <col min="6145" max="6145" width="16.42578125" style="207" customWidth="1"/>
    <col min="6146" max="6147" width="18.7109375" style="207" customWidth="1"/>
    <col min="6148" max="6148" width="17.42578125" style="207" customWidth="1"/>
    <col min="6149" max="6397" width="10.42578125" style="207"/>
    <col min="6398" max="6398" width="19.28515625" style="207" customWidth="1"/>
    <col min="6399" max="6399" width="18.7109375" style="207" customWidth="1"/>
    <col min="6400" max="6400" width="18.5703125" style="207" customWidth="1"/>
    <col min="6401" max="6401" width="16.42578125" style="207" customWidth="1"/>
    <col min="6402" max="6403" width="18.7109375" style="207" customWidth="1"/>
    <col min="6404" max="6404" width="17.42578125" style="207" customWidth="1"/>
    <col min="6405" max="6653" width="10.42578125" style="207"/>
    <col min="6654" max="6654" width="19.28515625" style="207" customWidth="1"/>
    <col min="6655" max="6655" width="18.7109375" style="207" customWidth="1"/>
    <col min="6656" max="6656" width="18.5703125" style="207" customWidth="1"/>
    <col min="6657" max="6657" width="16.42578125" style="207" customWidth="1"/>
    <col min="6658" max="6659" width="18.7109375" style="207" customWidth="1"/>
    <col min="6660" max="6660" width="17.42578125" style="207" customWidth="1"/>
    <col min="6661" max="6909" width="10.42578125" style="207"/>
    <col min="6910" max="6910" width="19.28515625" style="207" customWidth="1"/>
    <col min="6911" max="6911" width="18.7109375" style="207" customWidth="1"/>
    <col min="6912" max="6912" width="18.5703125" style="207" customWidth="1"/>
    <col min="6913" max="6913" width="16.42578125" style="207" customWidth="1"/>
    <col min="6914" max="6915" width="18.7109375" style="207" customWidth="1"/>
    <col min="6916" max="6916" width="17.42578125" style="207" customWidth="1"/>
    <col min="6917" max="7165" width="10.42578125" style="207"/>
    <col min="7166" max="7166" width="19.28515625" style="207" customWidth="1"/>
    <col min="7167" max="7167" width="18.7109375" style="207" customWidth="1"/>
    <col min="7168" max="7168" width="18.5703125" style="207" customWidth="1"/>
    <col min="7169" max="7169" width="16.42578125" style="207" customWidth="1"/>
    <col min="7170" max="7171" width="18.7109375" style="207" customWidth="1"/>
    <col min="7172" max="7172" width="17.42578125" style="207" customWidth="1"/>
    <col min="7173" max="7421" width="10.42578125" style="207"/>
    <col min="7422" max="7422" width="19.28515625" style="207" customWidth="1"/>
    <col min="7423" max="7423" width="18.7109375" style="207" customWidth="1"/>
    <col min="7424" max="7424" width="18.5703125" style="207" customWidth="1"/>
    <col min="7425" max="7425" width="16.42578125" style="207" customWidth="1"/>
    <col min="7426" max="7427" width="18.7109375" style="207" customWidth="1"/>
    <col min="7428" max="7428" width="17.42578125" style="207" customWidth="1"/>
    <col min="7429" max="7677" width="10.42578125" style="207"/>
    <col min="7678" max="7678" width="19.28515625" style="207" customWidth="1"/>
    <col min="7679" max="7679" width="18.7109375" style="207" customWidth="1"/>
    <col min="7680" max="7680" width="18.5703125" style="207" customWidth="1"/>
    <col min="7681" max="7681" width="16.42578125" style="207" customWidth="1"/>
    <col min="7682" max="7683" width="18.7109375" style="207" customWidth="1"/>
    <col min="7684" max="7684" width="17.42578125" style="207" customWidth="1"/>
    <col min="7685" max="7933" width="10.42578125" style="207"/>
    <col min="7934" max="7934" width="19.28515625" style="207" customWidth="1"/>
    <col min="7935" max="7935" width="18.7109375" style="207" customWidth="1"/>
    <col min="7936" max="7936" width="18.5703125" style="207" customWidth="1"/>
    <col min="7937" max="7937" width="16.42578125" style="207" customWidth="1"/>
    <col min="7938" max="7939" width="18.7109375" style="207" customWidth="1"/>
    <col min="7940" max="7940" width="17.42578125" style="207" customWidth="1"/>
    <col min="7941" max="8189" width="10.42578125" style="207"/>
    <col min="8190" max="8190" width="19.28515625" style="207" customWidth="1"/>
    <col min="8191" max="8191" width="18.7109375" style="207" customWidth="1"/>
    <col min="8192" max="8192" width="18.5703125" style="207" customWidth="1"/>
    <col min="8193" max="8193" width="16.42578125" style="207" customWidth="1"/>
    <col min="8194" max="8195" width="18.7109375" style="207" customWidth="1"/>
    <col min="8196" max="8196" width="17.42578125" style="207" customWidth="1"/>
    <col min="8197" max="8445" width="10.42578125" style="207"/>
    <col min="8446" max="8446" width="19.28515625" style="207" customWidth="1"/>
    <col min="8447" max="8447" width="18.7109375" style="207" customWidth="1"/>
    <col min="8448" max="8448" width="18.5703125" style="207" customWidth="1"/>
    <col min="8449" max="8449" width="16.42578125" style="207" customWidth="1"/>
    <col min="8450" max="8451" width="18.7109375" style="207" customWidth="1"/>
    <col min="8452" max="8452" width="17.42578125" style="207" customWidth="1"/>
    <col min="8453" max="8701" width="10.42578125" style="207"/>
    <col min="8702" max="8702" width="19.28515625" style="207" customWidth="1"/>
    <col min="8703" max="8703" width="18.7109375" style="207" customWidth="1"/>
    <col min="8704" max="8704" width="18.5703125" style="207" customWidth="1"/>
    <col min="8705" max="8705" width="16.42578125" style="207" customWidth="1"/>
    <col min="8706" max="8707" width="18.7109375" style="207" customWidth="1"/>
    <col min="8708" max="8708" width="17.42578125" style="207" customWidth="1"/>
    <col min="8709" max="8957" width="10.42578125" style="207"/>
    <col min="8958" max="8958" width="19.28515625" style="207" customWidth="1"/>
    <col min="8959" max="8959" width="18.7109375" style="207" customWidth="1"/>
    <col min="8960" max="8960" width="18.5703125" style="207" customWidth="1"/>
    <col min="8961" max="8961" width="16.42578125" style="207" customWidth="1"/>
    <col min="8962" max="8963" width="18.7109375" style="207" customWidth="1"/>
    <col min="8964" max="8964" width="17.42578125" style="207" customWidth="1"/>
    <col min="8965" max="9213" width="10.42578125" style="207"/>
    <col min="9214" max="9214" width="19.28515625" style="207" customWidth="1"/>
    <col min="9215" max="9215" width="18.7109375" style="207" customWidth="1"/>
    <col min="9216" max="9216" width="18.5703125" style="207" customWidth="1"/>
    <col min="9217" max="9217" width="16.42578125" style="207" customWidth="1"/>
    <col min="9218" max="9219" width="18.7109375" style="207" customWidth="1"/>
    <col min="9220" max="9220" width="17.42578125" style="207" customWidth="1"/>
    <col min="9221" max="9469" width="10.42578125" style="207"/>
    <col min="9470" max="9470" width="19.28515625" style="207" customWidth="1"/>
    <col min="9471" max="9471" width="18.7109375" style="207" customWidth="1"/>
    <col min="9472" max="9472" width="18.5703125" style="207" customWidth="1"/>
    <col min="9473" max="9473" width="16.42578125" style="207" customWidth="1"/>
    <col min="9474" max="9475" width="18.7109375" style="207" customWidth="1"/>
    <col min="9476" max="9476" width="17.42578125" style="207" customWidth="1"/>
    <col min="9477" max="9725" width="10.42578125" style="207"/>
    <col min="9726" max="9726" width="19.28515625" style="207" customWidth="1"/>
    <col min="9727" max="9727" width="18.7109375" style="207" customWidth="1"/>
    <col min="9728" max="9728" width="18.5703125" style="207" customWidth="1"/>
    <col min="9729" max="9729" width="16.42578125" style="207" customWidth="1"/>
    <col min="9730" max="9731" width="18.7109375" style="207" customWidth="1"/>
    <col min="9732" max="9732" width="17.42578125" style="207" customWidth="1"/>
    <col min="9733" max="9981" width="10.42578125" style="207"/>
    <col min="9982" max="9982" width="19.28515625" style="207" customWidth="1"/>
    <col min="9983" max="9983" width="18.7109375" style="207" customWidth="1"/>
    <col min="9984" max="9984" width="18.5703125" style="207" customWidth="1"/>
    <col min="9985" max="9985" width="16.42578125" style="207" customWidth="1"/>
    <col min="9986" max="9987" width="18.7109375" style="207" customWidth="1"/>
    <col min="9988" max="9988" width="17.42578125" style="207" customWidth="1"/>
    <col min="9989" max="10237" width="10.42578125" style="207"/>
    <col min="10238" max="10238" width="19.28515625" style="207" customWidth="1"/>
    <col min="10239" max="10239" width="18.7109375" style="207" customWidth="1"/>
    <col min="10240" max="10240" width="18.5703125" style="207" customWidth="1"/>
    <col min="10241" max="10241" width="16.42578125" style="207" customWidth="1"/>
    <col min="10242" max="10243" width="18.7109375" style="207" customWidth="1"/>
    <col min="10244" max="10244" width="17.42578125" style="207" customWidth="1"/>
    <col min="10245" max="10493" width="10.42578125" style="207"/>
    <col min="10494" max="10494" width="19.28515625" style="207" customWidth="1"/>
    <col min="10495" max="10495" width="18.7109375" style="207" customWidth="1"/>
    <col min="10496" max="10496" width="18.5703125" style="207" customWidth="1"/>
    <col min="10497" max="10497" width="16.42578125" style="207" customWidth="1"/>
    <col min="10498" max="10499" width="18.7109375" style="207" customWidth="1"/>
    <col min="10500" max="10500" width="17.42578125" style="207" customWidth="1"/>
    <col min="10501" max="10749" width="10.42578125" style="207"/>
    <col min="10750" max="10750" width="19.28515625" style="207" customWidth="1"/>
    <col min="10751" max="10751" width="18.7109375" style="207" customWidth="1"/>
    <col min="10752" max="10752" width="18.5703125" style="207" customWidth="1"/>
    <col min="10753" max="10753" width="16.42578125" style="207" customWidth="1"/>
    <col min="10754" max="10755" width="18.7109375" style="207" customWidth="1"/>
    <col min="10756" max="10756" width="17.42578125" style="207" customWidth="1"/>
    <col min="10757" max="11005" width="10.42578125" style="207"/>
    <col min="11006" max="11006" width="19.28515625" style="207" customWidth="1"/>
    <col min="11007" max="11007" width="18.7109375" style="207" customWidth="1"/>
    <col min="11008" max="11008" width="18.5703125" style="207" customWidth="1"/>
    <col min="11009" max="11009" width="16.42578125" style="207" customWidth="1"/>
    <col min="11010" max="11011" width="18.7109375" style="207" customWidth="1"/>
    <col min="11012" max="11012" width="17.42578125" style="207" customWidth="1"/>
    <col min="11013" max="11261" width="10.42578125" style="207"/>
    <col min="11262" max="11262" width="19.28515625" style="207" customWidth="1"/>
    <col min="11263" max="11263" width="18.7109375" style="207" customWidth="1"/>
    <col min="11264" max="11264" width="18.5703125" style="207" customWidth="1"/>
    <col min="11265" max="11265" width="16.42578125" style="207" customWidth="1"/>
    <col min="11266" max="11267" width="18.7109375" style="207" customWidth="1"/>
    <col min="11268" max="11268" width="17.42578125" style="207" customWidth="1"/>
    <col min="11269" max="11517" width="10.42578125" style="207"/>
    <col min="11518" max="11518" width="19.28515625" style="207" customWidth="1"/>
    <col min="11519" max="11519" width="18.7109375" style="207" customWidth="1"/>
    <col min="11520" max="11520" width="18.5703125" style="207" customWidth="1"/>
    <col min="11521" max="11521" width="16.42578125" style="207" customWidth="1"/>
    <col min="11522" max="11523" width="18.7109375" style="207" customWidth="1"/>
    <col min="11524" max="11524" width="17.42578125" style="207" customWidth="1"/>
    <col min="11525" max="11773" width="10.42578125" style="207"/>
    <col min="11774" max="11774" width="19.28515625" style="207" customWidth="1"/>
    <col min="11775" max="11775" width="18.7109375" style="207" customWidth="1"/>
    <col min="11776" max="11776" width="18.5703125" style="207" customWidth="1"/>
    <col min="11777" max="11777" width="16.42578125" style="207" customWidth="1"/>
    <col min="11778" max="11779" width="18.7109375" style="207" customWidth="1"/>
    <col min="11780" max="11780" width="17.42578125" style="207" customWidth="1"/>
    <col min="11781" max="12029" width="10.42578125" style="207"/>
    <col min="12030" max="12030" width="19.28515625" style="207" customWidth="1"/>
    <col min="12031" max="12031" width="18.7109375" style="207" customWidth="1"/>
    <col min="12032" max="12032" width="18.5703125" style="207" customWidth="1"/>
    <col min="12033" max="12033" width="16.42578125" style="207" customWidth="1"/>
    <col min="12034" max="12035" width="18.7109375" style="207" customWidth="1"/>
    <col min="12036" max="12036" width="17.42578125" style="207" customWidth="1"/>
    <col min="12037" max="12285" width="10.42578125" style="207"/>
    <col min="12286" max="12286" width="19.28515625" style="207" customWidth="1"/>
    <col min="12287" max="12287" width="18.7109375" style="207" customWidth="1"/>
    <col min="12288" max="12288" width="18.5703125" style="207" customWidth="1"/>
    <col min="12289" max="12289" width="16.42578125" style="207" customWidth="1"/>
    <col min="12290" max="12291" width="18.7109375" style="207" customWidth="1"/>
    <col min="12292" max="12292" width="17.42578125" style="207" customWidth="1"/>
    <col min="12293" max="12541" width="10.42578125" style="207"/>
    <col min="12542" max="12542" width="19.28515625" style="207" customWidth="1"/>
    <col min="12543" max="12543" width="18.7109375" style="207" customWidth="1"/>
    <col min="12544" max="12544" width="18.5703125" style="207" customWidth="1"/>
    <col min="12545" max="12545" width="16.42578125" style="207" customWidth="1"/>
    <col min="12546" max="12547" width="18.7109375" style="207" customWidth="1"/>
    <col min="12548" max="12548" width="17.42578125" style="207" customWidth="1"/>
    <col min="12549" max="12797" width="10.42578125" style="207"/>
    <col min="12798" max="12798" width="19.28515625" style="207" customWidth="1"/>
    <col min="12799" max="12799" width="18.7109375" style="207" customWidth="1"/>
    <col min="12800" max="12800" width="18.5703125" style="207" customWidth="1"/>
    <col min="12801" max="12801" width="16.42578125" style="207" customWidth="1"/>
    <col min="12802" max="12803" width="18.7109375" style="207" customWidth="1"/>
    <col min="12804" max="12804" width="17.42578125" style="207" customWidth="1"/>
    <col min="12805" max="13053" width="10.42578125" style="207"/>
    <col min="13054" max="13054" width="19.28515625" style="207" customWidth="1"/>
    <col min="13055" max="13055" width="18.7109375" style="207" customWidth="1"/>
    <col min="13056" max="13056" width="18.5703125" style="207" customWidth="1"/>
    <col min="13057" max="13057" width="16.42578125" style="207" customWidth="1"/>
    <col min="13058" max="13059" width="18.7109375" style="207" customWidth="1"/>
    <col min="13060" max="13060" width="17.42578125" style="207" customWidth="1"/>
    <col min="13061" max="13309" width="10.42578125" style="207"/>
    <col min="13310" max="13310" width="19.28515625" style="207" customWidth="1"/>
    <col min="13311" max="13311" width="18.7109375" style="207" customWidth="1"/>
    <col min="13312" max="13312" width="18.5703125" style="207" customWidth="1"/>
    <col min="13313" max="13313" width="16.42578125" style="207" customWidth="1"/>
    <col min="13314" max="13315" width="18.7109375" style="207" customWidth="1"/>
    <col min="13316" max="13316" width="17.42578125" style="207" customWidth="1"/>
    <col min="13317" max="13565" width="10.42578125" style="207"/>
    <col min="13566" max="13566" width="19.28515625" style="207" customWidth="1"/>
    <col min="13567" max="13567" width="18.7109375" style="207" customWidth="1"/>
    <col min="13568" max="13568" width="18.5703125" style="207" customWidth="1"/>
    <col min="13569" max="13569" width="16.42578125" style="207" customWidth="1"/>
    <col min="13570" max="13571" width="18.7109375" style="207" customWidth="1"/>
    <col min="13572" max="13572" width="17.42578125" style="207" customWidth="1"/>
    <col min="13573" max="13821" width="10.42578125" style="207"/>
    <col min="13822" max="13822" width="19.28515625" style="207" customWidth="1"/>
    <col min="13823" max="13823" width="18.7109375" style="207" customWidth="1"/>
    <col min="13824" max="13824" width="18.5703125" style="207" customWidth="1"/>
    <col min="13825" max="13825" width="16.42578125" style="207" customWidth="1"/>
    <col min="13826" max="13827" width="18.7109375" style="207" customWidth="1"/>
    <col min="13828" max="13828" width="17.42578125" style="207" customWidth="1"/>
    <col min="13829" max="14077" width="10.42578125" style="207"/>
    <col min="14078" max="14078" width="19.28515625" style="207" customWidth="1"/>
    <col min="14079" max="14079" width="18.7109375" style="207" customWidth="1"/>
    <col min="14080" max="14080" width="18.5703125" style="207" customWidth="1"/>
    <col min="14081" max="14081" width="16.42578125" style="207" customWidth="1"/>
    <col min="14082" max="14083" width="18.7109375" style="207" customWidth="1"/>
    <col min="14084" max="14084" width="17.42578125" style="207" customWidth="1"/>
    <col min="14085" max="14333" width="10.42578125" style="207"/>
    <col min="14334" max="14334" width="19.28515625" style="207" customWidth="1"/>
    <col min="14335" max="14335" width="18.7109375" style="207" customWidth="1"/>
    <col min="14336" max="14336" width="18.5703125" style="207" customWidth="1"/>
    <col min="14337" max="14337" width="16.42578125" style="207" customWidth="1"/>
    <col min="14338" max="14339" width="18.7109375" style="207" customWidth="1"/>
    <col min="14340" max="14340" width="17.42578125" style="207" customWidth="1"/>
    <col min="14341" max="14589" width="10.42578125" style="207"/>
    <col min="14590" max="14590" width="19.28515625" style="207" customWidth="1"/>
    <col min="14591" max="14591" width="18.7109375" style="207" customWidth="1"/>
    <col min="14592" max="14592" width="18.5703125" style="207" customWidth="1"/>
    <col min="14593" max="14593" width="16.42578125" style="207" customWidth="1"/>
    <col min="14594" max="14595" width="18.7109375" style="207" customWidth="1"/>
    <col min="14596" max="14596" width="17.42578125" style="207" customWidth="1"/>
    <col min="14597" max="14845" width="10.42578125" style="207"/>
    <col min="14846" max="14846" width="19.28515625" style="207" customWidth="1"/>
    <col min="14847" max="14847" width="18.7109375" style="207" customWidth="1"/>
    <col min="14848" max="14848" width="18.5703125" style="207" customWidth="1"/>
    <col min="14849" max="14849" width="16.42578125" style="207" customWidth="1"/>
    <col min="14850" max="14851" width="18.7109375" style="207" customWidth="1"/>
    <col min="14852" max="14852" width="17.42578125" style="207" customWidth="1"/>
    <col min="14853" max="15101" width="10.42578125" style="207"/>
    <col min="15102" max="15102" width="19.28515625" style="207" customWidth="1"/>
    <col min="15103" max="15103" width="18.7109375" style="207" customWidth="1"/>
    <col min="15104" max="15104" width="18.5703125" style="207" customWidth="1"/>
    <col min="15105" max="15105" width="16.42578125" style="207" customWidth="1"/>
    <col min="15106" max="15107" width="18.7109375" style="207" customWidth="1"/>
    <col min="15108" max="15108" width="17.42578125" style="207" customWidth="1"/>
    <col min="15109" max="15357" width="10.42578125" style="207"/>
    <col min="15358" max="15358" width="19.28515625" style="207" customWidth="1"/>
    <col min="15359" max="15359" width="18.7109375" style="207" customWidth="1"/>
    <col min="15360" max="15360" width="18.5703125" style="207" customWidth="1"/>
    <col min="15361" max="15361" width="16.42578125" style="207" customWidth="1"/>
    <col min="15362" max="15363" width="18.7109375" style="207" customWidth="1"/>
    <col min="15364" max="15364" width="17.42578125" style="207" customWidth="1"/>
    <col min="15365" max="15613" width="10.42578125" style="207"/>
    <col min="15614" max="15614" width="19.28515625" style="207" customWidth="1"/>
    <col min="15615" max="15615" width="18.7109375" style="207" customWidth="1"/>
    <col min="15616" max="15616" width="18.5703125" style="207" customWidth="1"/>
    <col min="15617" max="15617" width="16.42578125" style="207" customWidth="1"/>
    <col min="15618" max="15619" width="18.7109375" style="207" customWidth="1"/>
    <col min="15620" max="15620" width="17.42578125" style="207" customWidth="1"/>
    <col min="15621" max="15869" width="10.42578125" style="207"/>
    <col min="15870" max="15870" width="19.28515625" style="207" customWidth="1"/>
    <col min="15871" max="15871" width="18.7109375" style="207" customWidth="1"/>
    <col min="15872" max="15872" width="18.5703125" style="207" customWidth="1"/>
    <col min="15873" max="15873" width="16.42578125" style="207" customWidth="1"/>
    <col min="15874" max="15875" width="18.7109375" style="207" customWidth="1"/>
    <col min="15876" max="15876" width="17.42578125" style="207" customWidth="1"/>
    <col min="15877" max="16125" width="10.42578125" style="207"/>
    <col min="16126" max="16126" width="19.28515625" style="207" customWidth="1"/>
    <col min="16127" max="16127" width="18.7109375" style="207" customWidth="1"/>
    <col min="16128" max="16128" width="18.5703125" style="207" customWidth="1"/>
    <col min="16129" max="16129" width="16.42578125" style="207" customWidth="1"/>
    <col min="16130" max="16131" width="18.7109375" style="207" customWidth="1"/>
    <col min="16132" max="16132" width="17.42578125" style="207" customWidth="1"/>
    <col min="16133" max="16384" width="10.42578125" style="207"/>
  </cols>
  <sheetData>
    <row r="1" spans="1:13" ht="15">
      <c r="A1"/>
      <c r="B1"/>
      <c r="C1"/>
      <c r="D1"/>
    </row>
    <row r="2" spans="1:13" ht="15">
      <c r="A2"/>
      <c r="B2"/>
      <c r="C2"/>
      <c r="D2"/>
    </row>
    <row r="3" spans="1:13" ht="15">
      <c r="A3" s="208"/>
      <c r="B3" s="208"/>
      <c r="L3" s="208"/>
      <c r="M3" s="209" t="s">
        <v>524</v>
      </c>
    </row>
    <row r="4" spans="1:13" ht="15">
      <c r="A4"/>
      <c r="B4"/>
      <c r="C4"/>
      <c r="D4"/>
    </row>
    <row r="5" spans="1:13" ht="18" customHeight="1">
      <c r="A5" s="1549" t="s">
        <v>383</v>
      </c>
      <c r="B5" s="1549"/>
      <c r="C5" s="1549"/>
      <c r="D5" s="1549"/>
      <c r="E5" s="1461"/>
      <c r="F5" s="1461"/>
      <c r="G5" s="1461"/>
      <c r="H5" s="1461"/>
      <c r="I5" s="1461"/>
      <c r="J5" s="1461"/>
      <c r="K5" s="1461"/>
      <c r="L5" s="1461"/>
      <c r="M5" s="1461"/>
    </row>
    <row r="6" spans="1:13" ht="15" customHeight="1">
      <c r="A6" s="1549" t="s">
        <v>58</v>
      </c>
      <c r="B6" s="1549"/>
      <c r="C6" s="1549"/>
      <c r="D6" s="1549"/>
      <c r="E6" s="1461"/>
      <c r="F6" s="1461"/>
      <c r="G6" s="1461"/>
      <c r="H6" s="1461"/>
      <c r="I6" s="1461"/>
      <c r="J6" s="1461"/>
      <c r="K6" s="1461"/>
      <c r="L6" s="1461"/>
      <c r="M6" s="1461"/>
    </row>
    <row r="7" spans="1:13" ht="15" customHeight="1" thickBot="1">
      <c r="A7" s="210"/>
      <c r="B7" s="211"/>
      <c r="C7" s="211"/>
      <c r="D7" s="211"/>
    </row>
    <row r="8" spans="1:13" ht="30" customHeight="1" thickTop="1">
      <c r="A8" s="391"/>
      <c r="B8" s="1550" t="s">
        <v>120</v>
      </c>
      <c r="C8" s="1547"/>
      <c r="D8" s="212" t="s">
        <v>211</v>
      </c>
      <c r="E8" s="1550" t="s">
        <v>369</v>
      </c>
      <c r="F8" s="1547"/>
      <c r="G8" s="457" t="s">
        <v>211</v>
      </c>
      <c r="H8" s="1550" t="s">
        <v>370</v>
      </c>
      <c r="I8" s="1547"/>
      <c r="J8" s="212" t="s">
        <v>211</v>
      </c>
      <c r="K8" s="1550" t="s">
        <v>371</v>
      </c>
      <c r="L8" s="1547"/>
      <c r="M8" s="628" t="s">
        <v>211</v>
      </c>
    </row>
    <row r="9" spans="1:13" ht="30" customHeight="1">
      <c r="A9" s="219" t="s">
        <v>33</v>
      </c>
      <c r="B9" s="1553" t="s">
        <v>426</v>
      </c>
      <c r="C9" s="1552"/>
      <c r="D9" s="213" t="s">
        <v>212</v>
      </c>
      <c r="E9" s="1553" t="s">
        <v>426</v>
      </c>
      <c r="F9" s="1552"/>
      <c r="G9" s="213" t="s">
        <v>212</v>
      </c>
      <c r="H9" s="1553" t="s">
        <v>426</v>
      </c>
      <c r="I9" s="1552"/>
      <c r="J9" s="213" t="s">
        <v>212</v>
      </c>
      <c r="K9" s="1553" t="s">
        <v>426</v>
      </c>
      <c r="L9" s="1552"/>
      <c r="M9" s="629" t="s">
        <v>212</v>
      </c>
    </row>
    <row r="10" spans="1:13" ht="30" customHeight="1" thickBot="1">
      <c r="A10" s="392"/>
      <c r="B10" s="393">
        <v>2012</v>
      </c>
      <c r="C10" s="394">
        <v>2013</v>
      </c>
      <c r="D10" s="214" t="s">
        <v>213</v>
      </c>
      <c r="E10" s="393">
        <v>2012</v>
      </c>
      <c r="F10" s="394">
        <v>2013</v>
      </c>
      <c r="G10" s="214" t="s">
        <v>213</v>
      </c>
      <c r="H10" s="393">
        <v>2012</v>
      </c>
      <c r="I10" s="394">
        <v>2013</v>
      </c>
      <c r="J10" s="214" t="s">
        <v>213</v>
      </c>
      <c r="K10" s="393">
        <v>2012</v>
      </c>
      <c r="L10" s="394">
        <v>2013</v>
      </c>
      <c r="M10" s="630" t="s">
        <v>213</v>
      </c>
    </row>
    <row r="11" spans="1:13" ht="21" customHeight="1" thickTop="1">
      <c r="A11" s="1163" t="s">
        <v>67</v>
      </c>
      <c r="B11" s="476">
        <f>E11+H11+K11</f>
        <v>6796.1666666666661</v>
      </c>
      <c r="C11" s="497">
        <f>F11+I11+L11</f>
        <v>10802</v>
      </c>
      <c r="D11" s="477">
        <f>C11/B11*100</f>
        <v>158.94254113838684</v>
      </c>
      <c r="E11" s="478">
        <v>4497.333333333333</v>
      </c>
      <c r="F11" s="492">
        <v>7287</v>
      </c>
      <c r="G11" s="477">
        <f>F11/E11*100</f>
        <v>162.02935072635637</v>
      </c>
      <c r="H11" s="478">
        <v>1867</v>
      </c>
      <c r="I11" s="497">
        <v>3043</v>
      </c>
      <c r="J11" s="479">
        <f>I11/H11*100</f>
        <v>162.98875200856992</v>
      </c>
      <c r="K11" s="1168">
        <v>431.83333333333331</v>
      </c>
      <c r="L11" s="492">
        <v>472</v>
      </c>
      <c r="M11" s="1169">
        <f>L11/K11*100</f>
        <v>109.30142802006948</v>
      </c>
    </row>
    <row r="12" spans="1:13" ht="21" customHeight="1">
      <c r="A12" s="1164" t="s">
        <v>38</v>
      </c>
      <c r="B12" s="480">
        <f t="shared" ref="B12:C25" si="0">E12+H12+K12</f>
        <v>11701.333333333334</v>
      </c>
      <c r="C12" s="497">
        <f>F12+I12+L12</f>
        <v>17008</v>
      </c>
      <c r="D12" s="477">
        <f t="shared" ref="D12:D25" si="1">C12/B12*100</f>
        <v>145.35095715587966</v>
      </c>
      <c r="E12" s="481">
        <v>8529.8333333333339</v>
      </c>
      <c r="F12" s="493">
        <v>11811</v>
      </c>
      <c r="G12" s="482">
        <f>F12/E12*100</f>
        <v>138.46694933468802</v>
      </c>
      <c r="H12" s="481">
        <v>2717</v>
      </c>
      <c r="I12" s="498">
        <v>4652</v>
      </c>
      <c r="J12" s="483">
        <f>I12/H12*100</f>
        <v>171.21825542878176</v>
      </c>
      <c r="K12" s="1170">
        <v>454.5</v>
      </c>
      <c r="L12" s="493">
        <v>545</v>
      </c>
      <c r="M12" s="1171">
        <f>L12/K12*100</f>
        <v>119.91199119911991</v>
      </c>
    </row>
    <row r="13" spans="1:13" ht="21" customHeight="1">
      <c r="A13" s="1165" t="s">
        <v>39</v>
      </c>
      <c r="B13" s="480">
        <f t="shared" si="0"/>
        <v>7290.833333333333</v>
      </c>
      <c r="C13" s="497">
        <f t="shared" si="0"/>
        <v>10147</v>
      </c>
      <c r="D13" s="477">
        <f t="shared" si="1"/>
        <v>139.17476283003774</v>
      </c>
      <c r="E13" s="481">
        <v>5237.5</v>
      </c>
      <c r="F13" s="493">
        <v>7077</v>
      </c>
      <c r="G13" s="482">
        <f t="shared" ref="G13:G23" si="2">F13/E13*100</f>
        <v>135.12171837708831</v>
      </c>
      <c r="H13" s="481">
        <v>1743</v>
      </c>
      <c r="I13" s="498">
        <v>2613</v>
      </c>
      <c r="J13" s="483">
        <f t="shared" ref="J13:J22" si="3">I13/H13*100</f>
        <v>149.91394148020655</v>
      </c>
      <c r="K13" s="1170">
        <v>310.33333333333331</v>
      </c>
      <c r="L13" s="493">
        <v>457</v>
      </c>
      <c r="M13" s="1171">
        <f t="shared" ref="M13:M23" si="4">L13/K13*100</f>
        <v>147.26100966702472</v>
      </c>
    </row>
    <row r="14" spans="1:13" ht="21" customHeight="1">
      <c r="A14" s="1164" t="s">
        <v>40</v>
      </c>
      <c r="B14" s="480">
        <f t="shared" si="0"/>
        <v>5926.5</v>
      </c>
      <c r="C14" s="497">
        <f t="shared" si="0"/>
        <v>8319</v>
      </c>
      <c r="D14" s="477">
        <f t="shared" si="1"/>
        <v>140.36952670210076</v>
      </c>
      <c r="E14" s="481">
        <v>4300.833333333333</v>
      </c>
      <c r="F14" s="493">
        <v>5778</v>
      </c>
      <c r="G14" s="482">
        <f t="shared" si="2"/>
        <v>134.34605696570435</v>
      </c>
      <c r="H14" s="481">
        <v>1461</v>
      </c>
      <c r="I14" s="498">
        <v>2371</v>
      </c>
      <c r="J14" s="483">
        <f t="shared" si="3"/>
        <v>162.28610540725529</v>
      </c>
      <c r="K14" s="1170">
        <v>164.66666666666666</v>
      </c>
      <c r="L14" s="493">
        <v>170</v>
      </c>
      <c r="M14" s="1171">
        <f t="shared" si="4"/>
        <v>103.23886639676114</v>
      </c>
    </row>
    <row r="15" spans="1:13" ht="21" customHeight="1">
      <c r="A15" s="1164" t="s">
        <v>41</v>
      </c>
      <c r="B15" s="480">
        <f t="shared" si="0"/>
        <v>6591.833333333333</v>
      </c>
      <c r="C15" s="497">
        <f t="shared" si="0"/>
        <v>9044</v>
      </c>
      <c r="D15" s="477">
        <f t="shared" si="1"/>
        <v>137.20007079467018</v>
      </c>
      <c r="E15" s="481">
        <v>4807.5</v>
      </c>
      <c r="F15" s="493">
        <v>6353</v>
      </c>
      <c r="G15" s="482">
        <f t="shared" si="2"/>
        <v>132.14768590743631</v>
      </c>
      <c r="H15" s="481">
        <v>1533</v>
      </c>
      <c r="I15" s="498">
        <v>2476</v>
      </c>
      <c r="J15" s="483">
        <f t="shared" si="3"/>
        <v>161.51337247227659</v>
      </c>
      <c r="K15" s="1170">
        <v>251.33333333333334</v>
      </c>
      <c r="L15" s="493">
        <v>215</v>
      </c>
      <c r="M15" s="1171">
        <f t="shared" si="4"/>
        <v>85.543766578249333</v>
      </c>
    </row>
    <row r="16" spans="1:13" ht="21" customHeight="1">
      <c r="A16" s="1164" t="s">
        <v>42</v>
      </c>
      <c r="B16" s="480">
        <f t="shared" si="0"/>
        <v>25186.666666666668</v>
      </c>
      <c r="C16" s="497">
        <f t="shared" si="0"/>
        <v>34343</v>
      </c>
      <c r="D16" s="477">
        <f t="shared" si="1"/>
        <v>136.35389094759131</v>
      </c>
      <c r="E16" s="481">
        <v>18100.5</v>
      </c>
      <c r="F16" s="493">
        <v>23552</v>
      </c>
      <c r="G16" s="482">
        <f t="shared" si="2"/>
        <v>130.11795254274742</v>
      </c>
      <c r="H16" s="481">
        <v>6669</v>
      </c>
      <c r="I16" s="498">
        <v>9940</v>
      </c>
      <c r="J16" s="483">
        <f t="shared" si="3"/>
        <v>149.04783325835956</v>
      </c>
      <c r="K16" s="1170">
        <v>417.16666666666669</v>
      </c>
      <c r="L16" s="493">
        <v>851</v>
      </c>
      <c r="M16" s="1171">
        <f t="shared" si="4"/>
        <v>203.99520575309626</v>
      </c>
    </row>
    <row r="17" spans="1:13" ht="21" customHeight="1">
      <c r="A17" s="1164" t="s">
        <v>43</v>
      </c>
      <c r="B17" s="480">
        <f t="shared" si="0"/>
        <v>7157</v>
      </c>
      <c r="C17" s="497">
        <f t="shared" si="0"/>
        <v>9803</v>
      </c>
      <c r="D17" s="477">
        <f t="shared" si="1"/>
        <v>136.97079782031579</v>
      </c>
      <c r="E17" s="481">
        <v>5071.666666666667</v>
      </c>
      <c r="F17" s="493">
        <v>6703</v>
      </c>
      <c r="G17" s="482">
        <f t="shared" si="2"/>
        <v>132.16562602694708</v>
      </c>
      <c r="H17" s="481">
        <v>1787</v>
      </c>
      <c r="I17" s="498">
        <v>2830</v>
      </c>
      <c r="J17" s="483">
        <f t="shared" si="3"/>
        <v>158.3659764969222</v>
      </c>
      <c r="K17" s="1170">
        <v>298.33333333333331</v>
      </c>
      <c r="L17" s="493">
        <v>270</v>
      </c>
      <c r="M17" s="1171">
        <f t="shared" si="4"/>
        <v>90.502793296089393</v>
      </c>
    </row>
    <row r="18" spans="1:13" ht="21" customHeight="1">
      <c r="A18" s="1164" t="s">
        <v>44</v>
      </c>
      <c r="B18" s="480">
        <f t="shared" si="0"/>
        <v>6588.3333333333339</v>
      </c>
      <c r="C18" s="497">
        <f t="shared" si="0"/>
        <v>9246</v>
      </c>
      <c r="D18" s="477">
        <f t="shared" si="1"/>
        <v>140.33898305084745</v>
      </c>
      <c r="E18" s="481">
        <v>4893.666666666667</v>
      </c>
      <c r="F18" s="493">
        <v>6654</v>
      </c>
      <c r="G18" s="482">
        <f t="shared" si="2"/>
        <v>135.97166405558204</v>
      </c>
      <c r="H18" s="481">
        <v>1543</v>
      </c>
      <c r="I18" s="498">
        <v>2344</v>
      </c>
      <c r="J18" s="483">
        <f t="shared" si="3"/>
        <v>151.91186001296174</v>
      </c>
      <c r="K18" s="1170">
        <v>151.66666666666666</v>
      </c>
      <c r="L18" s="493">
        <v>248</v>
      </c>
      <c r="M18" s="1171">
        <f t="shared" si="4"/>
        <v>163.51648351648353</v>
      </c>
    </row>
    <row r="19" spans="1:13" ht="21" customHeight="1">
      <c r="A19" s="1164" t="s">
        <v>45</v>
      </c>
      <c r="B19" s="480">
        <f t="shared" si="0"/>
        <v>5692.833333333333</v>
      </c>
      <c r="C19" s="497">
        <f t="shared" si="0"/>
        <v>7537</v>
      </c>
      <c r="D19" s="477">
        <f t="shared" si="1"/>
        <v>132.3945311356384</v>
      </c>
      <c r="E19" s="481">
        <v>4391.333333333333</v>
      </c>
      <c r="F19" s="493">
        <v>5792</v>
      </c>
      <c r="G19" s="482">
        <f t="shared" si="2"/>
        <v>131.89615910126008</v>
      </c>
      <c r="H19" s="481">
        <v>1125</v>
      </c>
      <c r="I19" s="498">
        <v>1524</v>
      </c>
      <c r="J19" s="483">
        <f t="shared" si="3"/>
        <v>135.46666666666667</v>
      </c>
      <c r="K19" s="1170">
        <v>176.5</v>
      </c>
      <c r="L19" s="493">
        <v>221</v>
      </c>
      <c r="M19" s="1171">
        <f t="shared" si="4"/>
        <v>125.21246458923511</v>
      </c>
    </row>
    <row r="20" spans="1:13" ht="21" customHeight="1">
      <c r="A20" s="1164" t="s">
        <v>46</v>
      </c>
      <c r="B20" s="480">
        <f t="shared" si="0"/>
        <v>4406.6666666666661</v>
      </c>
      <c r="C20" s="497">
        <f t="shared" si="0"/>
        <v>5984</v>
      </c>
      <c r="D20" s="477">
        <f t="shared" si="1"/>
        <v>135.7942511346445</v>
      </c>
      <c r="E20" s="481">
        <v>3231.6666666666665</v>
      </c>
      <c r="F20" s="493">
        <v>4276</v>
      </c>
      <c r="G20" s="482">
        <f t="shared" si="2"/>
        <v>132.31562661165549</v>
      </c>
      <c r="H20" s="481">
        <v>1032</v>
      </c>
      <c r="I20" s="498">
        <v>1558</v>
      </c>
      <c r="J20" s="483">
        <f t="shared" si="3"/>
        <v>150.96899224806202</v>
      </c>
      <c r="K20" s="1170">
        <v>143</v>
      </c>
      <c r="L20" s="493">
        <v>150</v>
      </c>
      <c r="M20" s="1171">
        <f t="shared" si="4"/>
        <v>104.89510489510489</v>
      </c>
    </row>
    <row r="21" spans="1:13" ht="21" customHeight="1">
      <c r="A21" s="1164" t="s">
        <v>48</v>
      </c>
      <c r="B21" s="480">
        <f t="shared" si="0"/>
        <v>14125.333333333334</v>
      </c>
      <c r="C21" s="497">
        <f t="shared" si="0"/>
        <v>19605</v>
      </c>
      <c r="D21" s="477">
        <f t="shared" si="1"/>
        <v>138.79318482159712</v>
      </c>
      <c r="E21" s="481">
        <v>10319.833333333334</v>
      </c>
      <c r="F21" s="493">
        <v>13839</v>
      </c>
      <c r="G21" s="482">
        <f t="shared" si="2"/>
        <v>134.10100292317381</v>
      </c>
      <c r="H21" s="481">
        <v>3312</v>
      </c>
      <c r="I21" s="498">
        <v>5131</v>
      </c>
      <c r="J21" s="483">
        <f t="shared" si="3"/>
        <v>154.92149758454104</v>
      </c>
      <c r="K21" s="1170">
        <v>493.5</v>
      </c>
      <c r="L21" s="493">
        <v>635</v>
      </c>
      <c r="M21" s="1171">
        <f t="shared" si="4"/>
        <v>128.6727456940223</v>
      </c>
    </row>
    <row r="22" spans="1:13" ht="21" customHeight="1">
      <c r="A22" s="1164" t="s">
        <v>47</v>
      </c>
      <c r="B22" s="480">
        <f t="shared" si="0"/>
        <v>13311.833333333332</v>
      </c>
      <c r="C22" s="497">
        <f t="shared" si="0"/>
        <v>18665</v>
      </c>
      <c r="D22" s="477">
        <f t="shared" si="1"/>
        <v>140.21359442100388</v>
      </c>
      <c r="E22" s="481">
        <v>8934.6666666666661</v>
      </c>
      <c r="F22" s="493">
        <v>12194</v>
      </c>
      <c r="G22" s="482">
        <f t="shared" si="2"/>
        <v>136.47962990598418</v>
      </c>
      <c r="H22" s="481">
        <v>3319</v>
      </c>
      <c r="I22" s="498">
        <v>5344</v>
      </c>
      <c r="J22" s="483">
        <f t="shared" si="3"/>
        <v>161.01235311840915</v>
      </c>
      <c r="K22" s="1170">
        <v>1058.1666666666667</v>
      </c>
      <c r="L22" s="493">
        <v>1127</v>
      </c>
      <c r="M22" s="1171">
        <f t="shared" si="4"/>
        <v>106.50496141124586</v>
      </c>
    </row>
    <row r="23" spans="1:13" ht="21" customHeight="1">
      <c r="A23" s="1164" t="s">
        <v>50</v>
      </c>
      <c r="B23" s="480">
        <f t="shared" si="0"/>
        <v>33861.333333333336</v>
      </c>
      <c r="C23" s="497">
        <f t="shared" si="0"/>
        <v>45104</v>
      </c>
      <c r="D23" s="477">
        <f t="shared" si="1"/>
        <v>133.20207906756968</v>
      </c>
      <c r="E23" s="481">
        <v>22460</v>
      </c>
      <c r="F23" s="493">
        <v>29282</v>
      </c>
      <c r="G23" s="482">
        <f t="shared" si="2"/>
        <v>130.37399821905612</v>
      </c>
      <c r="H23" s="481">
        <v>10523</v>
      </c>
      <c r="I23" s="498">
        <v>14839</v>
      </c>
      <c r="J23" s="483">
        <f>I23/H23*100</f>
        <v>141.01491969970542</v>
      </c>
      <c r="K23" s="1170">
        <v>878.33333333333337</v>
      </c>
      <c r="L23" s="493">
        <v>983</v>
      </c>
      <c r="M23" s="1171">
        <f t="shared" si="4"/>
        <v>111.91650853889942</v>
      </c>
    </row>
    <row r="24" spans="1:13" ht="21" customHeight="1" thickBot="1">
      <c r="A24" s="1166" t="s">
        <v>49</v>
      </c>
      <c r="B24" s="484">
        <f t="shared" si="0"/>
        <v>6885.3333333333339</v>
      </c>
      <c r="C24" s="497">
        <f>F24+I24+L24</f>
        <v>9119</v>
      </c>
      <c r="D24" s="477">
        <f t="shared" si="1"/>
        <v>132.44093725793957</v>
      </c>
      <c r="E24" s="485">
        <v>4750.166666666667</v>
      </c>
      <c r="F24" s="494">
        <v>6041</v>
      </c>
      <c r="G24" s="486">
        <f>F24/E24*100</f>
        <v>127.17448510578575</v>
      </c>
      <c r="H24" s="485">
        <v>1792</v>
      </c>
      <c r="I24" s="499">
        <v>2778</v>
      </c>
      <c r="J24" s="487">
        <f>I24/H24*100</f>
        <v>155.02232142857142</v>
      </c>
      <c r="K24" s="1172">
        <v>343.16666666666669</v>
      </c>
      <c r="L24" s="494">
        <v>300</v>
      </c>
      <c r="M24" s="1173">
        <f>L24/K24*100</f>
        <v>87.421078193297703</v>
      </c>
    </row>
    <row r="25" spans="1:13" ht="21" customHeight="1" thickBot="1">
      <c r="A25" s="1167" t="s">
        <v>214</v>
      </c>
      <c r="B25" s="488">
        <f t="shared" si="0"/>
        <v>155522</v>
      </c>
      <c r="C25" s="1268">
        <f t="shared" si="0"/>
        <v>214726</v>
      </c>
      <c r="D25" s="489">
        <f t="shared" si="1"/>
        <v>138.0679260811975</v>
      </c>
      <c r="E25" s="488">
        <v>109526.5</v>
      </c>
      <c r="F25" s="495">
        <f>SUM(F11:F24)</f>
        <v>146639</v>
      </c>
      <c r="G25" s="490">
        <f>F25/E25*100</f>
        <v>133.88449370700241</v>
      </c>
      <c r="H25" s="491">
        <v>40423</v>
      </c>
      <c r="I25" s="496">
        <f>SUM(I11:I24)</f>
        <v>61443</v>
      </c>
      <c r="J25" s="489">
        <f>I25/H25*100</f>
        <v>152.00009895356604</v>
      </c>
      <c r="K25" s="1174">
        <v>5572.5</v>
      </c>
      <c r="L25" s="495">
        <f>SUM(L11:L24)</f>
        <v>6644</v>
      </c>
      <c r="M25" s="1175">
        <f>L25/K25*100</f>
        <v>119.22835352175865</v>
      </c>
    </row>
    <row r="26" spans="1:13" ht="13.5" thickTop="1">
      <c r="A26" s="208"/>
      <c r="B26" s="215"/>
      <c r="C26" s="216"/>
      <c r="D26" s="216"/>
    </row>
    <row r="27" spans="1:13" ht="13.5">
      <c r="A27" s="294" t="s">
        <v>866</v>
      </c>
      <c r="B27" s="217"/>
      <c r="C27" s="217"/>
      <c r="D27" s="217"/>
    </row>
    <row r="28" spans="1:13" ht="13.5">
      <c r="A28" s="1548"/>
      <c r="B28" s="1548"/>
      <c r="C28" s="1548"/>
      <c r="D28" s="1548"/>
    </row>
    <row r="29" spans="1:13">
      <c r="A29" s="218"/>
      <c r="B29" s="208"/>
      <c r="C29" s="208"/>
      <c r="D29" s="208"/>
    </row>
    <row r="30" spans="1:13" ht="12.75" customHeight="1">
      <c r="A30" s="1545"/>
      <c r="B30" s="1545"/>
      <c r="C30" s="1545"/>
      <c r="D30" s="1545"/>
    </row>
    <row r="31" spans="1:13" ht="12.75" customHeight="1">
      <c r="A31" s="1545"/>
      <c r="B31" s="1545"/>
      <c r="C31" s="1545"/>
      <c r="D31" s="1545"/>
    </row>
    <row r="32" spans="1:13" ht="15">
      <c r="A32"/>
      <c r="B32"/>
      <c r="C32"/>
      <c r="D32"/>
    </row>
  </sheetData>
  <mergeCells count="12">
    <mergeCell ref="A30:D31"/>
    <mergeCell ref="A5:M5"/>
    <mergeCell ref="A6:M6"/>
    <mergeCell ref="B8:C8"/>
    <mergeCell ref="E8:F8"/>
    <mergeCell ref="H8:I8"/>
    <mergeCell ref="K8:L8"/>
    <mergeCell ref="B9:C9"/>
    <mergeCell ref="E9:F9"/>
    <mergeCell ref="H9:I9"/>
    <mergeCell ref="K9:L9"/>
    <mergeCell ref="A28:D28"/>
  </mergeCells>
  <pageMargins left="0.7" right="0.7" top="0.78740157499999996" bottom="0.78740157499999996" header="0.3" footer="0.3"/>
  <pageSetup paperSize="9" scale="83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2"/>
  <sheetViews>
    <sheetView topLeftCell="A4" zoomScale="70" zoomScaleNormal="70" workbookViewId="0">
      <selection activeCell="H31" sqref="H31"/>
    </sheetView>
  </sheetViews>
  <sheetFormatPr defaultRowHeight="18"/>
  <cols>
    <col min="1" max="1" width="40" style="116" customWidth="1"/>
    <col min="2" max="2" width="22.5703125" style="116" customWidth="1"/>
    <col min="3" max="3" width="22.85546875" style="116" customWidth="1"/>
    <col min="4" max="4" width="22.5703125" style="116" customWidth="1"/>
    <col min="5" max="16384" width="9.140625" style="116"/>
  </cols>
  <sheetData>
    <row r="1" spans="1:4">
      <c r="D1" s="1270" t="s">
        <v>525</v>
      </c>
    </row>
    <row r="4" spans="1:4" ht="20.25">
      <c r="A4" s="1554" t="s">
        <v>96</v>
      </c>
      <c r="B4" s="1554"/>
      <c r="C4" s="1554"/>
      <c r="D4" s="1554"/>
    </row>
    <row r="5" spans="1:4" ht="20.25">
      <c r="A5" s="1554" t="s">
        <v>447</v>
      </c>
      <c r="B5" s="1554"/>
      <c r="C5" s="1554"/>
      <c r="D5" s="1554"/>
    </row>
    <row r="7" spans="1:4" ht="18.75" thickBot="1"/>
    <row r="8" spans="1:4" ht="18" customHeight="1">
      <c r="A8" s="335"/>
      <c r="B8" s="336"/>
      <c r="C8" s="337" t="s">
        <v>351</v>
      </c>
      <c r="D8" s="338" t="s">
        <v>351</v>
      </c>
    </row>
    <row r="9" spans="1:4">
      <c r="A9" s="339" t="s">
        <v>387</v>
      </c>
      <c r="B9" s="340" t="s">
        <v>351</v>
      </c>
      <c r="C9" s="341" t="s">
        <v>154</v>
      </c>
      <c r="D9" s="342" t="s">
        <v>352</v>
      </c>
    </row>
    <row r="10" spans="1:4" ht="21.75" thickBot="1">
      <c r="A10" s="343"/>
      <c r="B10" s="344" t="s">
        <v>120</v>
      </c>
      <c r="C10" s="345" t="s">
        <v>120</v>
      </c>
      <c r="D10" s="346" t="s">
        <v>388</v>
      </c>
    </row>
    <row r="11" spans="1:4" ht="20.100000000000001" customHeight="1">
      <c r="A11" s="1176" t="s">
        <v>98</v>
      </c>
      <c r="B11" s="462"/>
      <c r="C11" s="463"/>
      <c r="D11" s="464"/>
    </row>
    <row r="12" spans="1:4" ht="20.100000000000001" customHeight="1">
      <c r="A12" s="1177" t="s">
        <v>99</v>
      </c>
      <c r="B12" s="465" t="s">
        <v>389</v>
      </c>
      <c r="C12" s="466">
        <v>101.6</v>
      </c>
      <c r="D12" s="467" t="s">
        <v>390</v>
      </c>
    </row>
    <row r="13" spans="1:4" ht="20.100000000000001" customHeight="1">
      <c r="A13" s="1178" t="s">
        <v>101</v>
      </c>
      <c r="B13" s="117" t="s">
        <v>106</v>
      </c>
      <c r="C13" s="351">
        <v>100.2</v>
      </c>
      <c r="D13" s="352" t="s">
        <v>102</v>
      </c>
    </row>
    <row r="14" spans="1:4" ht="20.100000000000001" customHeight="1">
      <c r="A14" s="1178" t="s">
        <v>103</v>
      </c>
      <c r="B14" s="117" t="s">
        <v>106</v>
      </c>
      <c r="C14" s="351">
        <v>100.1</v>
      </c>
      <c r="D14" s="352" t="s">
        <v>104</v>
      </c>
    </row>
    <row r="15" spans="1:4" ht="20.100000000000001" customHeight="1">
      <c r="A15" s="1178" t="s">
        <v>443</v>
      </c>
      <c r="B15" s="117" t="s">
        <v>106</v>
      </c>
      <c r="C15" s="351">
        <v>100.2</v>
      </c>
      <c r="D15" s="352" t="s">
        <v>106</v>
      </c>
    </row>
    <row r="16" spans="1:4" ht="20.100000000000001" customHeight="1">
      <c r="A16" s="1178" t="s">
        <v>442</v>
      </c>
      <c r="B16" s="117" t="s">
        <v>105</v>
      </c>
      <c r="C16" s="351">
        <v>99.7</v>
      </c>
      <c r="D16" s="352" t="s">
        <v>106</v>
      </c>
    </row>
    <row r="17" spans="1:4" ht="20.100000000000001" customHeight="1" thickBot="1">
      <c r="A17" s="1179" t="s">
        <v>441</v>
      </c>
      <c r="B17" s="118" t="s">
        <v>446</v>
      </c>
      <c r="C17" s="570">
        <v>100.8</v>
      </c>
      <c r="D17" s="569" t="s">
        <v>445</v>
      </c>
    </row>
    <row r="18" spans="1:4" ht="20.100000000000001" customHeight="1">
      <c r="A18" s="1180" t="s">
        <v>391</v>
      </c>
      <c r="B18" s="349"/>
      <c r="C18" s="347"/>
      <c r="D18" s="350"/>
    </row>
    <row r="19" spans="1:4" ht="20.100000000000001" customHeight="1">
      <c r="A19" s="1177" t="s">
        <v>99</v>
      </c>
      <c r="B19" s="465" t="s">
        <v>389</v>
      </c>
      <c r="C19" s="468" t="s">
        <v>109</v>
      </c>
      <c r="D19" s="467" t="s">
        <v>390</v>
      </c>
    </row>
    <row r="20" spans="1:4" ht="20.100000000000001" customHeight="1">
      <c r="A20" s="1178" t="s">
        <v>101</v>
      </c>
      <c r="B20" s="117" t="s">
        <v>108</v>
      </c>
      <c r="C20" s="351">
        <v>101.8</v>
      </c>
      <c r="D20" s="352" t="s">
        <v>108</v>
      </c>
    </row>
    <row r="21" spans="1:4" ht="20.100000000000001" customHeight="1">
      <c r="A21" s="1178" t="s">
        <v>103</v>
      </c>
      <c r="B21" s="117" t="s">
        <v>392</v>
      </c>
      <c r="C21" s="351">
        <v>101.8</v>
      </c>
      <c r="D21" s="352" t="s">
        <v>108</v>
      </c>
    </row>
    <row r="22" spans="1:4" ht="20.100000000000001" customHeight="1">
      <c r="A22" s="1178" t="s">
        <v>443</v>
      </c>
      <c r="B22" s="117" t="s">
        <v>109</v>
      </c>
      <c r="C22" s="351">
        <v>102</v>
      </c>
      <c r="D22" s="352" t="s">
        <v>392</v>
      </c>
    </row>
    <row r="23" spans="1:4" ht="20.100000000000001" customHeight="1">
      <c r="A23" s="1178" t="s">
        <v>442</v>
      </c>
      <c r="B23" s="117" t="s">
        <v>389</v>
      </c>
      <c r="C23" s="351">
        <v>101.7</v>
      </c>
      <c r="D23" s="352" t="s">
        <v>109</v>
      </c>
    </row>
    <row r="24" spans="1:4" ht="20.100000000000001" customHeight="1" thickBot="1">
      <c r="A24" s="1179" t="s">
        <v>441</v>
      </c>
      <c r="B24" s="118" t="s">
        <v>110</v>
      </c>
      <c r="C24" s="570">
        <v>102.5</v>
      </c>
      <c r="D24" s="569" t="s">
        <v>444</v>
      </c>
    </row>
    <row r="25" spans="1:4" ht="20.100000000000001" customHeight="1">
      <c r="A25" s="1181" t="s">
        <v>112</v>
      </c>
      <c r="B25" s="119"/>
      <c r="C25" s="469"/>
      <c r="D25" s="348"/>
    </row>
    <row r="26" spans="1:4" ht="20.100000000000001" customHeight="1">
      <c r="A26" s="1182" t="s">
        <v>113</v>
      </c>
      <c r="B26" s="465"/>
      <c r="C26" s="468"/>
      <c r="D26" s="467"/>
    </row>
    <row r="27" spans="1:4" ht="20.100000000000001" customHeight="1">
      <c r="A27" s="1177" t="s">
        <v>99</v>
      </c>
      <c r="B27" s="465" t="s">
        <v>111</v>
      </c>
      <c r="C27" s="468" t="s">
        <v>353</v>
      </c>
      <c r="D27" s="467" t="s">
        <v>107</v>
      </c>
    </row>
    <row r="28" spans="1:4" ht="20.100000000000001" customHeight="1">
      <c r="A28" s="1178" t="s">
        <v>101</v>
      </c>
      <c r="B28" s="117" t="s">
        <v>110</v>
      </c>
      <c r="C28" s="351">
        <v>102.4</v>
      </c>
      <c r="D28" s="352" t="s">
        <v>111</v>
      </c>
    </row>
    <row r="29" spans="1:4" ht="20.100000000000001" customHeight="1">
      <c r="A29" s="1177" t="s">
        <v>103</v>
      </c>
      <c r="B29" s="117" t="s">
        <v>110</v>
      </c>
      <c r="C29" s="351">
        <v>102.2</v>
      </c>
      <c r="D29" s="352" t="s">
        <v>100</v>
      </c>
    </row>
    <row r="30" spans="1:4" ht="20.100000000000001" customHeight="1">
      <c r="A30" s="1178" t="s">
        <v>443</v>
      </c>
      <c r="B30" s="117" t="s">
        <v>110</v>
      </c>
      <c r="C30" s="351">
        <v>102.5</v>
      </c>
      <c r="D30" s="352" t="s">
        <v>100</v>
      </c>
    </row>
    <row r="31" spans="1:4" ht="20.100000000000001" customHeight="1">
      <c r="A31" s="1178" t="s">
        <v>442</v>
      </c>
      <c r="B31" s="117" t="s">
        <v>389</v>
      </c>
      <c r="C31" s="351">
        <v>101.9</v>
      </c>
      <c r="D31" s="352" t="s">
        <v>110</v>
      </c>
    </row>
    <row r="32" spans="1:4" ht="20.100000000000001" customHeight="1" thickBot="1">
      <c r="A32" s="1179" t="s">
        <v>441</v>
      </c>
      <c r="B32" s="118" t="s">
        <v>109</v>
      </c>
      <c r="C32" s="570">
        <v>102.4</v>
      </c>
      <c r="D32" s="569" t="s">
        <v>100</v>
      </c>
    </row>
    <row r="33" spans="1:4" ht="20.100000000000001" customHeight="1">
      <c r="A33" s="1183" t="s">
        <v>114</v>
      </c>
      <c r="B33" s="348"/>
      <c r="C33" s="469"/>
      <c r="D33" s="348"/>
    </row>
    <row r="34" spans="1:4" ht="20.100000000000001" customHeight="1">
      <c r="A34" s="1184" t="s">
        <v>115</v>
      </c>
      <c r="B34" s="467"/>
      <c r="C34" s="468"/>
      <c r="D34" s="467"/>
    </row>
    <row r="35" spans="1:4" ht="20.100000000000001" customHeight="1">
      <c r="A35" s="1177" t="s">
        <v>99</v>
      </c>
      <c r="B35" s="465" t="s">
        <v>111</v>
      </c>
      <c r="C35" s="468" t="s">
        <v>353</v>
      </c>
      <c r="D35" s="467" t="s">
        <v>107</v>
      </c>
    </row>
    <row r="36" spans="1:4" ht="20.100000000000001" customHeight="1">
      <c r="A36" s="1178" t="s">
        <v>101</v>
      </c>
      <c r="B36" s="117" t="s">
        <v>100</v>
      </c>
      <c r="C36" s="351">
        <v>102.5</v>
      </c>
      <c r="D36" s="352" t="s">
        <v>107</v>
      </c>
    </row>
    <row r="37" spans="1:4" ht="20.100000000000001" customHeight="1">
      <c r="A37" s="1178" t="s">
        <v>103</v>
      </c>
      <c r="B37" s="117" t="s">
        <v>100</v>
      </c>
      <c r="C37" s="351">
        <v>102.4</v>
      </c>
      <c r="D37" s="352" t="s">
        <v>111</v>
      </c>
    </row>
    <row r="38" spans="1:4" ht="20.100000000000001" customHeight="1">
      <c r="A38" s="1178" t="s">
        <v>443</v>
      </c>
      <c r="B38" s="117" t="s">
        <v>100</v>
      </c>
      <c r="C38" s="351">
        <v>102.4</v>
      </c>
      <c r="D38" s="352" t="s">
        <v>111</v>
      </c>
    </row>
    <row r="39" spans="1:4" ht="20.100000000000001" customHeight="1">
      <c r="A39" s="1178" t="s">
        <v>442</v>
      </c>
      <c r="B39" s="117" t="s">
        <v>110</v>
      </c>
      <c r="C39" s="351">
        <v>102.3</v>
      </c>
      <c r="D39" s="352" t="s">
        <v>100</v>
      </c>
    </row>
    <row r="40" spans="1:4" ht="20.100000000000001" customHeight="1" thickBot="1">
      <c r="A40" s="1185" t="s">
        <v>441</v>
      </c>
      <c r="B40" s="568" t="s">
        <v>110</v>
      </c>
      <c r="C40" s="567">
        <v>102.3</v>
      </c>
      <c r="D40" s="566" t="s">
        <v>100</v>
      </c>
    </row>
    <row r="41" spans="1:4" ht="20.100000000000001" customHeight="1">
      <c r="A41" s="353" t="s">
        <v>393</v>
      </c>
      <c r="B41"/>
      <c r="C41"/>
      <c r="D41"/>
    </row>
    <row r="42" spans="1:4" ht="20.100000000000001" customHeight="1"/>
    <row r="43" spans="1:4" ht="20.100000000000001" customHeight="1"/>
    <row r="44" spans="1:4" ht="20.100000000000001" customHeight="1"/>
    <row r="45" spans="1:4" ht="20.100000000000001" customHeight="1"/>
    <row r="46" spans="1:4" ht="20.100000000000001" customHeight="1"/>
    <row r="47" spans="1:4" ht="20.100000000000001" customHeight="1"/>
    <row r="48" spans="1: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</sheetData>
  <mergeCells count="2">
    <mergeCell ref="A4:D4"/>
    <mergeCell ref="A5:D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zoomScale="75" zoomScaleNormal="75" workbookViewId="0">
      <selection activeCell="N29" sqref="N29"/>
    </sheetView>
  </sheetViews>
  <sheetFormatPr defaultRowHeight="15"/>
  <cols>
    <col min="1" max="1" width="46.7109375" customWidth="1"/>
    <col min="2" max="4" width="25.7109375" customWidth="1"/>
  </cols>
  <sheetData>
    <row r="1" spans="1:4" ht="20.25">
      <c r="D1" s="1271" t="s">
        <v>411</v>
      </c>
    </row>
    <row r="5" spans="1:4" ht="18.75">
      <c r="A5" s="1555" t="s">
        <v>116</v>
      </c>
      <c r="B5" s="1555"/>
      <c r="C5" s="1555"/>
      <c r="D5" s="1555"/>
    </row>
    <row r="6" spans="1:4" ht="18.75">
      <c r="A6" s="1556" t="s">
        <v>463</v>
      </c>
      <c r="B6" s="1556"/>
      <c r="C6" s="1556"/>
      <c r="D6" s="1556"/>
    </row>
    <row r="8" spans="1:4" ht="15.75" thickBot="1"/>
    <row r="9" spans="1:4" ht="15.75" customHeight="1">
      <c r="A9" s="1557" t="s">
        <v>117</v>
      </c>
      <c r="B9" s="1560" t="s">
        <v>92</v>
      </c>
      <c r="C9" s="1563" t="s">
        <v>118</v>
      </c>
      <c r="D9" s="1560" t="s">
        <v>97</v>
      </c>
    </row>
    <row r="10" spans="1:4" ht="15.75" customHeight="1">
      <c r="A10" s="1558"/>
      <c r="B10" s="1561"/>
      <c r="C10" s="1564"/>
      <c r="D10" s="1561"/>
    </row>
    <row r="11" spans="1:4" ht="15.75" customHeight="1" thickBot="1">
      <c r="A11" s="1559"/>
      <c r="B11" s="1562"/>
      <c r="C11" s="1565"/>
      <c r="D11" s="1562"/>
    </row>
    <row r="12" spans="1:4" ht="18.95" customHeight="1">
      <c r="A12" s="602" t="s">
        <v>119</v>
      </c>
      <c r="B12" s="121"/>
      <c r="C12" s="122"/>
      <c r="D12" s="123"/>
    </row>
    <row r="13" spans="1:4" ht="18.95" customHeight="1" thickBot="1">
      <c r="A13" s="599" t="s">
        <v>120</v>
      </c>
      <c r="B13" s="601">
        <v>101.7</v>
      </c>
      <c r="C13" s="597">
        <v>102.3</v>
      </c>
      <c r="D13" s="596">
        <v>101.8</v>
      </c>
    </row>
    <row r="14" spans="1:4" ht="18.95" customHeight="1">
      <c r="A14" s="600" t="s">
        <v>23</v>
      </c>
      <c r="B14" s="124"/>
      <c r="C14" s="125"/>
      <c r="D14" s="126"/>
    </row>
    <row r="15" spans="1:4" ht="18.95" customHeight="1" thickBot="1">
      <c r="A15" s="599" t="s">
        <v>121</v>
      </c>
      <c r="B15" s="598">
        <v>105.2</v>
      </c>
      <c r="C15" s="597">
        <v>105.6</v>
      </c>
      <c r="D15" s="596">
        <v>104.9</v>
      </c>
    </row>
    <row r="16" spans="1:4" ht="18.95" customHeight="1">
      <c r="A16" s="595" t="s">
        <v>462</v>
      </c>
      <c r="B16" s="594">
        <v>102.2</v>
      </c>
      <c r="C16" s="593">
        <v>102.5</v>
      </c>
      <c r="D16" s="592">
        <v>101.8</v>
      </c>
    </row>
    <row r="17" spans="1:4" ht="18.95" customHeight="1">
      <c r="A17" s="580" t="s">
        <v>461</v>
      </c>
      <c r="B17" s="591">
        <v>106.2</v>
      </c>
      <c r="C17" s="590">
        <v>106.3</v>
      </c>
      <c r="D17" s="589">
        <v>106.2</v>
      </c>
    </row>
    <row r="18" spans="1:4" ht="18.95" customHeight="1">
      <c r="A18" s="580" t="s">
        <v>460</v>
      </c>
      <c r="B18" s="591">
        <v>99.8</v>
      </c>
      <c r="C18" s="590">
        <v>99.4</v>
      </c>
      <c r="D18" s="589">
        <v>99.6</v>
      </c>
    </row>
    <row r="19" spans="1:4" ht="18.95" customHeight="1">
      <c r="A19" s="580" t="s">
        <v>459</v>
      </c>
      <c r="B19" s="591">
        <v>108.3</v>
      </c>
      <c r="C19" s="590">
        <v>108.6</v>
      </c>
      <c r="D19" s="589">
        <v>107.3</v>
      </c>
    </row>
    <row r="20" spans="1:4" ht="18.95" customHeight="1">
      <c r="A20" s="580" t="s">
        <v>856</v>
      </c>
      <c r="B20" s="591">
        <v>121.5</v>
      </c>
      <c r="C20" s="590">
        <v>124.5</v>
      </c>
      <c r="D20" s="589">
        <v>119.8</v>
      </c>
    </row>
    <row r="21" spans="1:4" ht="18.95" customHeight="1">
      <c r="A21" s="580" t="s">
        <v>458</v>
      </c>
      <c r="B21" s="591">
        <v>101.7</v>
      </c>
      <c r="C21" s="590">
        <v>101.1</v>
      </c>
      <c r="D21" s="589">
        <v>100.5</v>
      </c>
    </row>
    <row r="22" spans="1:4" ht="18.95" customHeight="1">
      <c r="A22" s="588" t="s">
        <v>122</v>
      </c>
      <c r="B22" s="587">
        <v>103.9</v>
      </c>
      <c r="C22" s="586">
        <v>104.2</v>
      </c>
      <c r="D22" s="585">
        <v>103.9</v>
      </c>
    </row>
    <row r="23" spans="1:4" ht="18.95" customHeight="1">
      <c r="A23" s="581" t="s">
        <v>457</v>
      </c>
      <c r="B23" s="579">
        <v>104.3</v>
      </c>
      <c r="C23" s="578">
        <v>104.5</v>
      </c>
      <c r="D23" s="578">
        <v>104.5</v>
      </c>
    </row>
    <row r="24" spans="1:4" ht="18.95" customHeight="1">
      <c r="A24" s="580" t="s">
        <v>123</v>
      </c>
      <c r="B24" s="579">
        <v>103.6</v>
      </c>
      <c r="C24" s="578">
        <v>103.6</v>
      </c>
      <c r="D24" s="578">
        <v>103.5</v>
      </c>
    </row>
    <row r="25" spans="1:4" ht="18.95" customHeight="1">
      <c r="A25" s="577" t="s">
        <v>124</v>
      </c>
      <c r="B25" s="576">
        <v>97.5</v>
      </c>
      <c r="C25" s="575">
        <v>97.4</v>
      </c>
      <c r="D25" s="574">
        <v>98.3</v>
      </c>
    </row>
    <row r="26" spans="1:4" ht="18.95" customHeight="1">
      <c r="A26" s="577" t="s">
        <v>125</v>
      </c>
      <c r="B26" s="576">
        <v>102.3</v>
      </c>
      <c r="C26" s="575">
        <v>102.9</v>
      </c>
      <c r="D26" s="574">
        <v>103.3</v>
      </c>
    </row>
    <row r="27" spans="1:4" ht="18.95" customHeight="1">
      <c r="A27" s="581" t="s">
        <v>456</v>
      </c>
      <c r="B27" s="579">
        <v>103.3</v>
      </c>
      <c r="C27" s="578">
        <v>103.3</v>
      </c>
      <c r="D27" s="578">
        <v>104.7</v>
      </c>
    </row>
    <row r="28" spans="1:4" ht="18.95" customHeight="1">
      <c r="A28" s="580" t="s">
        <v>455</v>
      </c>
      <c r="B28" s="579">
        <v>100</v>
      </c>
      <c r="C28" s="578">
        <v>100</v>
      </c>
      <c r="D28" s="578">
        <v>102.6</v>
      </c>
    </row>
    <row r="29" spans="1:4" ht="18.95" customHeight="1">
      <c r="A29" s="580" t="s">
        <v>454</v>
      </c>
      <c r="B29" s="579">
        <v>106.7</v>
      </c>
      <c r="C29" s="584">
        <v>106.7</v>
      </c>
      <c r="D29" s="584">
        <v>113</v>
      </c>
    </row>
    <row r="30" spans="1:4" ht="18.95" customHeight="1">
      <c r="A30" s="580" t="s">
        <v>453</v>
      </c>
      <c r="B30" s="579">
        <v>107.2</v>
      </c>
      <c r="C30" s="584">
        <v>107.2</v>
      </c>
      <c r="D30" s="584">
        <v>110.7</v>
      </c>
    </row>
    <row r="31" spans="1:4" ht="18.95" customHeight="1">
      <c r="A31" s="580" t="s">
        <v>452</v>
      </c>
      <c r="B31" s="579">
        <v>104.8</v>
      </c>
      <c r="C31" s="578">
        <v>104.8</v>
      </c>
      <c r="D31" s="578">
        <v>107.9</v>
      </c>
    </row>
    <row r="32" spans="1:4" ht="18.95" customHeight="1">
      <c r="A32" s="580" t="s">
        <v>451</v>
      </c>
      <c r="B32" s="579">
        <v>102.2</v>
      </c>
      <c r="C32" s="584">
        <v>102.1</v>
      </c>
      <c r="D32" s="584">
        <v>102.6</v>
      </c>
    </row>
    <row r="33" spans="1:4" ht="18.95" customHeight="1">
      <c r="A33" s="577" t="s">
        <v>126</v>
      </c>
      <c r="B33" s="576">
        <v>99.2</v>
      </c>
      <c r="C33" s="575">
        <v>99.1</v>
      </c>
      <c r="D33" s="574">
        <v>99</v>
      </c>
    </row>
    <row r="34" spans="1:4" ht="18.95" customHeight="1">
      <c r="A34" s="577" t="s">
        <v>127</v>
      </c>
      <c r="B34" s="576">
        <v>103.5</v>
      </c>
      <c r="C34" s="575">
        <v>103.7</v>
      </c>
      <c r="D34" s="574">
        <v>104.1</v>
      </c>
    </row>
    <row r="35" spans="1:4" ht="18.95" customHeight="1">
      <c r="A35" s="577" t="s">
        <v>128</v>
      </c>
      <c r="B35" s="576">
        <v>99</v>
      </c>
      <c r="C35" s="575">
        <v>99.4</v>
      </c>
      <c r="D35" s="574">
        <v>98.8</v>
      </c>
    </row>
    <row r="36" spans="1:4" ht="18.95" customHeight="1">
      <c r="A36" s="581" t="s">
        <v>450</v>
      </c>
      <c r="B36" s="583">
        <v>98.2</v>
      </c>
      <c r="C36" s="582">
        <v>98.2</v>
      </c>
      <c r="D36" s="582">
        <v>98.2</v>
      </c>
    </row>
    <row r="37" spans="1:4" ht="18.95" customHeight="1">
      <c r="A37" s="577" t="s">
        <v>129</v>
      </c>
      <c r="B37" s="576">
        <v>92.8</v>
      </c>
      <c r="C37" s="575">
        <v>93.5</v>
      </c>
      <c r="D37" s="574">
        <v>93.8</v>
      </c>
    </row>
    <row r="38" spans="1:4" ht="18.95" customHeight="1">
      <c r="A38" s="577" t="s">
        <v>130</v>
      </c>
      <c r="B38" s="576">
        <v>99.9</v>
      </c>
      <c r="C38" s="575">
        <v>99.8</v>
      </c>
      <c r="D38" s="574">
        <v>100.3</v>
      </c>
    </row>
    <row r="39" spans="1:4" ht="18.95" customHeight="1">
      <c r="A39" s="581" t="s">
        <v>449</v>
      </c>
      <c r="B39" s="579">
        <v>106.4</v>
      </c>
      <c r="C39" s="578">
        <v>106.1</v>
      </c>
      <c r="D39" s="578">
        <v>109.1</v>
      </c>
    </row>
    <row r="40" spans="1:4" ht="18.95" customHeight="1">
      <c r="A40" s="580" t="s">
        <v>448</v>
      </c>
      <c r="B40" s="579">
        <v>101.1</v>
      </c>
      <c r="C40" s="578">
        <v>102.1</v>
      </c>
      <c r="D40" s="578">
        <v>101.4</v>
      </c>
    </row>
    <row r="41" spans="1:4" ht="18.95" customHeight="1">
      <c r="A41" s="577" t="s">
        <v>131</v>
      </c>
      <c r="B41" s="576">
        <v>101.6</v>
      </c>
      <c r="C41" s="575">
        <v>102.6</v>
      </c>
      <c r="D41" s="574">
        <v>101.4</v>
      </c>
    </row>
    <row r="42" spans="1:4" ht="18.95" customHeight="1">
      <c r="A42" s="577" t="s">
        <v>132</v>
      </c>
      <c r="B42" s="576">
        <v>102.2</v>
      </c>
      <c r="C42" s="575">
        <v>102.2</v>
      </c>
      <c r="D42" s="574">
        <v>102</v>
      </c>
    </row>
    <row r="43" spans="1:4" ht="18.95" customHeight="1">
      <c r="A43" s="577" t="s">
        <v>133</v>
      </c>
      <c r="B43" s="576">
        <v>101.9</v>
      </c>
      <c r="C43" s="575">
        <v>102.5</v>
      </c>
      <c r="D43" s="574">
        <v>101.4</v>
      </c>
    </row>
    <row r="44" spans="1:4" ht="18.95" customHeight="1" thickBot="1">
      <c r="A44" s="573" t="s">
        <v>134</v>
      </c>
      <c r="B44" s="572">
        <v>105.3</v>
      </c>
      <c r="C44" s="571">
        <v>105.3</v>
      </c>
      <c r="D44" s="571">
        <v>105.1</v>
      </c>
    </row>
    <row r="45" spans="1:4">
      <c r="A45" s="127"/>
      <c r="B45" s="127"/>
      <c r="C45" s="127"/>
      <c r="D45" s="127"/>
    </row>
    <row r="46" spans="1:4" ht="15.75">
      <c r="A46" s="1186" t="s">
        <v>135</v>
      </c>
    </row>
  </sheetData>
  <mergeCells count="6">
    <mergeCell ref="A5:D5"/>
    <mergeCell ref="A6:D6"/>
    <mergeCell ref="A9:A11"/>
    <mergeCell ref="B9:B11"/>
    <mergeCell ref="C9:C11"/>
    <mergeCell ref="D9:D11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A7" zoomScale="75" zoomScaleNormal="75" workbookViewId="0">
      <selection activeCell="C48" sqref="C48"/>
    </sheetView>
  </sheetViews>
  <sheetFormatPr defaultRowHeight="15"/>
  <cols>
    <col min="1" max="1" width="23.7109375" style="527" customWidth="1"/>
    <col min="2" max="2" width="11.7109375" style="527" customWidth="1"/>
    <col min="3" max="15" width="10.7109375" style="527" customWidth="1"/>
    <col min="16" max="16" width="0" style="527" hidden="1" customWidth="1"/>
    <col min="17" max="16384" width="9.140625" style="527"/>
  </cols>
  <sheetData>
    <row r="1" spans="1:16">
      <c r="N1" s="1272"/>
      <c r="O1" s="1272" t="s">
        <v>412</v>
      </c>
    </row>
    <row r="2" spans="1:16" ht="23.25">
      <c r="A2" s="1566" t="s">
        <v>136</v>
      </c>
      <c r="B2" s="1566"/>
      <c r="C2" s="1566"/>
      <c r="D2" s="1566"/>
      <c r="E2" s="1566"/>
      <c r="F2" s="1566"/>
      <c r="G2" s="1566"/>
      <c r="H2" s="1566"/>
      <c r="I2" s="1566"/>
      <c r="J2" s="1566"/>
      <c r="K2" s="1566"/>
      <c r="L2" s="1566"/>
      <c r="M2" s="1566"/>
      <c r="N2" s="1566"/>
      <c r="O2" s="1566"/>
    </row>
    <row r="3" spans="1:16" ht="15.75" thickBo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</row>
    <row r="4" spans="1:16" ht="15.75" thickBot="1">
      <c r="A4" s="564"/>
      <c r="B4" s="625"/>
      <c r="C4" s="609"/>
      <c r="D4" s="624"/>
      <c r="E4" s="624"/>
      <c r="F4" s="624"/>
      <c r="G4" s="624"/>
      <c r="H4" s="624"/>
      <c r="I4" s="624" t="s">
        <v>23</v>
      </c>
      <c r="J4" s="624"/>
      <c r="K4" s="624"/>
      <c r="L4" s="624"/>
      <c r="M4" s="624"/>
      <c r="N4" s="624"/>
      <c r="O4" s="623"/>
    </row>
    <row r="5" spans="1:16">
      <c r="A5" s="560" t="s">
        <v>483</v>
      </c>
      <c r="B5" s="625"/>
      <c r="C5" s="609" t="s">
        <v>137</v>
      </c>
      <c r="D5" s="623" t="s">
        <v>482</v>
      </c>
      <c r="E5" s="624" t="s">
        <v>395</v>
      </c>
      <c r="F5" s="609" t="s">
        <v>138</v>
      </c>
      <c r="G5" s="624" t="s">
        <v>139</v>
      </c>
      <c r="H5" s="609" t="s">
        <v>140</v>
      </c>
      <c r="I5" s="624"/>
      <c r="J5" s="609"/>
      <c r="K5" s="624" t="s">
        <v>141</v>
      </c>
      <c r="L5" s="609" t="s">
        <v>396</v>
      </c>
      <c r="M5" s="624"/>
      <c r="N5" s="609" t="s">
        <v>397</v>
      </c>
      <c r="O5" s="623" t="s">
        <v>142</v>
      </c>
    </row>
    <row r="6" spans="1:16">
      <c r="A6" s="560" t="s">
        <v>472</v>
      </c>
      <c r="B6" s="622" t="s">
        <v>481</v>
      </c>
      <c r="C6" s="620" t="s">
        <v>143</v>
      </c>
      <c r="D6" s="619" t="s">
        <v>144</v>
      </c>
      <c r="E6" s="621" t="s">
        <v>398</v>
      </c>
      <c r="F6" s="620" t="s">
        <v>479</v>
      </c>
      <c r="G6" s="621" t="s">
        <v>480</v>
      </c>
      <c r="H6" s="620" t="s">
        <v>399</v>
      </c>
      <c r="I6" s="621" t="s">
        <v>127</v>
      </c>
      <c r="J6" s="620" t="s">
        <v>128</v>
      </c>
      <c r="K6" s="621" t="s">
        <v>400</v>
      </c>
      <c r="L6" s="620" t="s">
        <v>401</v>
      </c>
      <c r="M6" s="621" t="s">
        <v>402</v>
      </c>
      <c r="N6" s="620" t="s">
        <v>403</v>
      </c>
      <c r="O6" s="619" t="s">
        <v>145</v>
      </c>
    </row>
    <row r="7" spans="1:16">
      <c r="A7" s="560"/>
      <c r="B7" s="622"/>
      <c r="C7" s="620" t="s">
        <v>120</v>
      </c>
      <c r="D7" s="619" t="s">
        <v>146</v>
      </c>
      <c r="E7" s="621" t="s">
        <v>147</v>
      </c>
      <c r="F7" s="620" t="s">
        <v>148</v>
      </c>
      <c r="G7" s="621" t="s">
        <v>149</v>
      </c>
      <c r="H7" s="620" t="s">
        <v>404</v>
      </c>
      <c r="I7" s="621"/>
      <c r="J7" s="620"/>
      <c r="K7" s="621" t="s">
        <v>405</v>
      </c>
      <c r="L7" s="620" t="s">
        <v>479</v>
      </c>
      <c r="M7" s="621" t="s">
        <v>406</v>
      </c>
      <c r="N7" s="620" t="s">
        <v>407</v>
      </c>
      <c r="O7" s="619" t="s">
        <v>478</v>
      </c>
    </row>
    <row r="8" spans="1:16" ht="20.100000000000001" customHeight="1" thickBot="1">
      <c r="A8" s="618"/>
      <c r="B8" s="612"/>
      <c r="C8" s="603"/>
      <c r="D8" s="616" t="s">
        <v>151</v>
      </c>
      <c r="E8" s="617" t="s">
        <v>123</v>
      </c>
      <c r="F8" s="603"/>
      <c r="G8" s="617" t="s">
        <v>152</v>
      </c>
      <c r="H8" s="603" t="s">
        <v>408</v>
      </c>
      <c r="I8" s="617"/>
      <c r="J8" s="603"/>
      <c r="K8" s="617" t="s">
        <v>409</v>
      </c>
      <c r="L8" s="603" t="s">
        <v>150</v>
      </c>
      <c r="M8" s="617"/>
      <c r="N8" s="603" t="s">
        <v>477</v>
      </c>
      <c r="O8" s="616" t="s">
        <v>153</v>
      </c>
    </row>
    <row r="9" spans="1:16" ht="17.100000000000001" customHeight="1">
      <c r="A9" s="610" t="s">
        <v>472</v>
      </c>
      <c r="B9" s="609" t="s">
        <v>471</v>
      </c>
      <c r="C9" s="1187">
        <v>9741</v>
      </c>
      <c r="D9" s="1188">
        <v>1963</v>
      </c>
      <c r="E9" s="1189">
        <v>261</v>
      </c>
      <c r="F9" s="1188">
        <v>418</v>
      </c>
      <c r="G9" s="1189">
        <v>2225</v>
      </c>
      <c r="H9" s="1188">
        <v>508</v>
      </c>
      <c r="I9" s="1189">
        <v>269</v>
      </c>
      <c r="J9" s="1188">
        <v>1106</v>
      </c>
      <c r="K9" s="1189">
        <v>429</v>
      </c>
      <c r="L9" s="1188">
        <v>878</v>
      </c>
      <c r="M9" s="1189">
        <v>56</v>
      </c>
      <c r="N9" s="1188">
        <v>492</v>
      </c>
      <c r="O9" s="1188">
        <v>1136</v>
      </c>
      <c r="P9" s="527">
        <f t="shared" ref="P9:P44" si="0">SUM(D9:O9)</f>
        <v>9741</v>
      </c>
    </row>
    <row r="10" spans="1:16" ht="17.100000000000001" customHeight="1">
      <c r="A10" s="615" t="s">
        <v>120</v>
      </c>
      <c r="B10" s="608" t="s">
        <v>470</v>
      </c>
      <c r="C10" s="1190">
        <v>100</v>
      </c>
      <c r="D10" s="1191">
        <f t="shared" ref="D10:O10" si="1">D9/9741*100</f>
        <v>20.151935119597578</v>
      </c>
      <c r="E10" s="1191">
        <f t="shared" si="1"/>
        <v>2.6793963658761935</v>
      </c>
      <c r="F10" s="1191">
        <f t="shared" si="1"/>
        <v>4.2911405399856282</v>
      </c>
      <c r="G10" s="1191">
        <f t="shared" si="1"/>
        <v>22.841597371933066</v>
      </c>
      <c r="H10" s="1191">
        <f t="shared" si="1"/>
        <v>5.215070321322246</v>
      </c>
      <c r="I10" s="1191">
        <f t="shared" si="1"/>
        <v>2.7615234575505592</v>
      </c>
      <c r="J10" s="1191">
        <f t="shared" si="1"/>
        <v>11.35407042398111</v>
      </c>
      <c r="K10" s="1191">
        <f t="shared" si="1"/>
        <v>4.404065291037881</v>
      </c>
      <c r="L10" s="1191">
        <f t="shared" si="1"/>
        <v>9.0134483112616781</v>
      </c>
      <c r="M10" s="1191">
        <f t="shared" si="1"/>
        <v>0.57488964172056256</v>
      </c>
      <c r="N10" s="1191">
        <f t="shared" si="1"/>
        <v>5.0508161379735146</v>
      </c>
      <c r="O10" s="1191">
        <f t="shared" si="1"/>
        <v>11.662047017759985</v>
      </c>
      <c r="P10" s="527">
        <f t="shared" si="0"/>
        <v>100</v>
      </c>
    </row>
    <row r="11" spans="1:16" ht="17.100000000000001" customHeight="1">
      <c r="A11" s="615"/>
      <c r="B11" s="607" t="s">
        <v>468</v>
      </c>
      <c r="C11" s="1192">
        <v>9604</v>
      </c>
      <c r="D11" s="1193">
        <v>1932</v>
      </c>
      <c r="E11" s="1194">
        <v>267</v>
      </c>
      <c r="F11" s="1193">
        <v>426</v>
      </c>
      <c r="G11" s="1194">
        <v>2176</v>
      </c>
      <c r="H11" s="1193">
        <v>507</v>
      </c>
      <c r="I11" s="1194">
        <v>290</v>
      </c>
      <c r="J11" s="1193">
        <v>1043</v>
      </c>
      <c r="K11" s="1194">
        <v>436</v>
      </c>
      <c r="L11" s="1193">
        <v>889</v>
      </c>
      <c r="M11" s="1194">
        <v>64</v>
      </c>
      <c r="N11" s="1193">
        <v>510</v>
      </c>
      <c r="O11" s="1193">
        <v>1064</v>
      </c>
      <c r="P11" s="527">
        <f t="shared" si="0"/>
        <v>9604</v>
      </c>
    </row>
    <row r="12" spans="1:16" ht="17.100000000000001" customHeight="1">
      <c r="A12" s="615"/>
      <c r="B12" s="607" t="s">
        <v>466</v>
      </c>
      <c r="C12" s="1190">
        <v>100</v>
      </c>
      <c r="D12" s="1191">
        <f t="shared" ref="D12:O12" si="2">D11/9604*100</f>
        <v>20.11661807580175</v>
      </c>
      <c r="E12" s="1191">
        <f t="shared" si="2"/>
        <v>2.7800916284881301</v>
      </c>
      <c r="F12" s="1191">
        <f t="shared" si="2"/>
        <v>4.4356518117451058</v>
      </c>
      <c r="G12" s="1191">
        <f t="shared" si="2"/>
        <v>22.657226155768427</v>
      </c>
      <c r="H12" s="1191">
        <f t="shared" si="2"/>
        <v>5.2790503956684711</v>
      </c>
      <c r="I12" s="1191">
        <f t="shared" si="2"/>
        <v>3.0195751770095791</v>
      </c>
      <c r="J12" s="1191">
        <f t="shared" si="2"/>
        <v>10.860058309037901</v>
      </c>
      <c r="K12" s="1191">
        <f t="shared" si="2"/>
        <v>4.5397750937109533</v>
      </c>
      <c r="L12" s="1191">
        <f t="shared" si="2"/>
        <v>9.2565597667638482</v>
      </c>
      <c r="M12" s="1191">
        <f t="shared" si="2"/>
        <v>0.66638900458142447</v>
      </c>
      <c r="N12" s="1191">
        <f t="shared" si="2"/>
        <v>5.3102873802582256</v>
      </c>
      <c r="O12" s="1191">
        <f t="shared" si="2"/>
        <v>11.078717201166182</v>
      </c>
      <c r="P12" s="527">
        <f t="shared" si="0"/>
        <v>100</v>
      </c>
    </row>
    <row r="13" spans="1:16" ht="17.100000000000001" customHeight="1">
      <c r="A13" s="615"/>
      <c r="B13" s="605" t="s">
        <v>465</v>
      </c>
      <c r="C13" s="1195">
        <f t="shared" ref="C13:O13" si="3">C9-C11</f>
        <v>137</v>
      </c>
      <c r="D13" s="1196">
        <f t="shared" si="3"/>
        <v>31</v>
      </c>
      <c r="E13" s="1197">
        <f t="shared" si="3"/>
        <v>-6</v>
      </c>
      <c r="F13" s="1196">
        <f t="shared" si="3"/>
        <v>-8</v>
      </c>
      <c r="G13" s="1197">
        <f t="shared" si="3"/>
        <v>49</v>
      </c>
      <c r="H13" s="1196">
        <f t="shared" si="3"/>
        <v>1</v>
      </c>
      <c r="I13" s="1197">
        <f t="shared" si="3"/>
        <v>-21</v>
      </c>
      <c r="J13" s="1196">
        <f t="shared" si="3"/>
        <v>63</v>
      </c>
      <c r="K13" s="1197">
        <f t="shared" si="3"/>
        <v>-7</v>
      </c>
      <c r="L13" s="1196">
        <f t="shared" si="3"/>
        <v>-11</v>
      </c>
      <c r="M13" s="1197">
        <f t="shared" si="3"/>
        <v>-8</v>
      </c>
      <c r="N13" s="1196">
        <f t="shared" si="3"/>
        <v>-18</v>
      </c>
      <c r="O13" s="1196">
        <f t="shared" si="3"/>
        <v>72</v>
      </c>
      <c r="P13" s="527">
        <f t="shared" si="0"/>
        <v>137</v>
      </c>
    </row>
    <row r="14" spans="1:16" ht="17.100000000000001" customHeight="1" thickBot="1">
      <c r="A14" s="614"/>
      <c r="B14" s="603" t="s">
        <v>410</v>
      </c>
      <c r="C14" s="1198"/>
      <c r="D14" s="1199">
        <f t="shared" ref="D14:O14" si="4">D10-D12</f>
        <v>3.531704379582834E-2</v>
      </c>
      <c r="E14" s="1199">
        <f t="shared" si="4"/>
        <v>-0.10069526261193662</v>
      </c>
      <c r="F14" s="1199">
        <f t="shared" si="4"/>
        <v>-0.14451127175947764</v>
      </c>
      <c r="G14" s="1199">
        <f t="shared" si="4"/>
        <v>0.1843712161646387</v>
      </c>
      <c r="H14" s="1199">
        <f t="shared" si="4"/>
        <v>-6.3980074346225102E-2</v>
      </c>
      <c r="I14" s="1199">
        <f t="shared" si="4"/>
        <v>-0.25805171945901995</v>
      </c>
      <c r="J14" s="1199">
        <f t="shared" si="4"/>
        <v>0.4940121149432084</v>
      </c>
      <c r="K14" s="1199">
        <f t="shared" si="4"/>
        <v>-0.13570980267307231</v>
      </c>
      <c r="L14" s="1199">
        <f t="shared" si="4"/>
        <v>-0.24311145550217006</v>
      </c>
      <c r="M14" s="1199">
        <f t="shared" si="4"/>
        <v>-9.149936286086191E-2</v>
      </c>
      <c r="N14" s="1199">
        <f t="shared" si="4"/>
        <v>-0.25947124228471097</v>
      </c>
      <c r="O14" s="1199">
        <f t="shared" si="4"/>
        <v>0.58332981659380323</v>
      </c>
      <c r="P14" s="527">
        <f t="shared" si="0"/>
        <v>4.1078251911130792E-15</v>
      </c>
    </row>
    <row r="15" spans="1:16" ht="17.100000000000001" customHeight="1">
      <c r="A15" s="610" t="s">
        <v>472</v>
      </c>
      <c r="B15" s="609" t="s">
        <v>471</v>
      </c>
      <c r="C15" s="1187">
        <v>9922</v>
      </c>
      <c r="D15" s="1188">
        <v>1869</v>
      </c>
      <c r="E15" s="1189">
        <v>246</v>
      </c>
      <c r="F15" s="1188">
        <v>477</v>
      </c>
      <c r="G15" s="1189">
        <v>2066</v>
      </c>
      <c r="H15" s="1188">
        <v>534</v>
      </c>
      <c r="I15" s="1189">
        <v>227</v>
      </c>
      <c r="J15" s="1188">
        <v>1291</v>
      </c>
      <c r="K15" s="1189">
        <v>439</v>
      </c>
      <c r="L15" s="1188">
        <v>898</v>
      </c>
      <c r="M15" s="1189">
        <v>67</v>
      </c>
      <c r="N15" s="1188">
        <v>574</v>
      </c>
      <c r="O15" s="1188">
        <v>1234</v>
      </c>
      <c r="P15" s="527">
        <f t="shared" si="0"/>
        <v>9922</v>
      </c>
    </row>
    <row r="16" spans="1:16" ht="17.100000000000001" customHeight="1">
      <c r="A16" s="611" t="s">
        <v>475</v>
      </c>
      <c r="B16" s="608" t="s">
        <v>470</v>
      </c>
      <c r="C16" s="1200">
        <v>100</v>
      </c>
      <c r="D16" s="1191">
        <v>19</v>
      </c>
      <c r="E16" s="1191">
        <f>E15/9784*100</f>
        <v>2.5143090760425184</v>
      </c>
      <c r="F16" s="1191">
        <f>F15/9784*100</f>
        <v>4.8753066230580542</v>
      </c>
      <c r="G16" s="1191">
        <v>21</v>
      </c>
      <c r="H16" s="1191">
        <v>5</v>
      </c>
      <c r="I16" s="1191">
        <f>I15/9784*100</f>
        <v>2.3201144726083403</v>
      </c>
      <c r="J16" s="1191">
        <f>J15/9784*100</f>
        <v>13.195012264922322</v>
      </c>
      <c r="K16" s="1191">
        <f>K15/9784*100</f>
        <v>4.486917416189697</v>
      </c>
      <c r="L16" s="1191">
        <f>L15/9784*100</f>
        <v>9.178250204415372</v>
      </c>
      <c r="M16" s="1191">
        <f>M15/9784*100</f>
        <v>0.68479149632052327</v>
      </c>
      <c r="N16" s="1191">
        <v>5.8</v>
      </c>
      <c r="O16" s="1191">
        <v>12</v>
      </c>
      <c r="P16" s="613">
        <f t="shared" si="0"/>
        <v>100.05470155355684</v>
      </c>
    </row>
    <row r="17" spans="1:16" ht="17.100000000000001" customHeight="1">
      <c r="A17" s="611" t="s">
        <v>120</v>
      </c>
      <c r="B17" s="607" t="s">
        <v>468</v>
      </c>
      <c r="C17" s="1192">
        <v>9791</v>
      </c>
      <c r="D17" s="1192">
        <v>1845</v>
      </c>
      <c r="E17" s="1193">
        <v>252</v>
      </c>
      <c r="F17" s="1194">
        <v>479</v>
      </c>
      <c r="G17" s="1193">
        <v>2002</v>
      </c>
      <c r="H17" s="1194">
        <v>512</v>
      </c>
      <c r="I17" s="1193">
        <v>233</v>
      </c>
      <c r="J17" s="1194">
        <v>1273</v>
      </c>
      <c r="K17" s="1193">
        <v>449</v>
      </c>
      <c r="L17" s="1194">
        <v>911</v>
      </c>
      <c r="M17" s="1193">
        <v>80</v>
      </c>
      <c r="N17" s="1194">
        <v>589</v>
      </c>
      <c r="O17" s="1193">
        <v>1166</v>
      </c>
      <c r="P17" s="527">
        <f t="shared" si="0"/>
        <v>9791</v>
      </c>
    </row>
    <row r="18" spans="1:16" ht="17.100000000000001" customHeight="1">
      <c r="A18" s="611"/>
      <c r="B18" s="607" t="s">
        <v>466</v>
      </c>
      <c r="C18" s="1200">
        <v>100</v>
      </c>
      <c r="D18" s="1191">
        <f>D17/9824*100</f>
        <v>18.780537459283387</v>
      </c>
      <c r="E18" s="1191">
        <f>E17/9824*100</f>
        <v>2.5651465798045603</v>
      </c>
      <c r="F18" s="1191">
        <f>F17/9824*100</f>
        <v>4.8758143322475567</v>
      </c>
      <c r="G18" s="1191">
        <v>20.5</v>
      </c>
      <c r="H18" s="1191">
        <f>H17/9824*100</f>
        <v>5.2117263843648214</v>
      </c>
      <c r="I18" s="1191">
        <f>I17/9824*100</f>
        <v>2.371742671009772</v>
      </c>
      <c r="J18" s="1191">
        <v>13</v>
      </c>
      <c r="K18" s="1191">
        <f>K17/9824*100</f>
        <v>4.5704397394136809</v>
      </c>
      <c r="L18" s="1191">
        <f>L17/9824*100</f>
        <v>9.2732084690553744</v>
      </c>
      <c r="M18" s="1191">
        <f>M17/9824*100</f>
        <v>0.81433224755700329</v>
      </c>
      <c r="N18" s="1191">
        <f>N17/9824*100</f>
        <v>5.9955211726384361</v>
      </c>
      <c r="O18" s="1191">
        <v>12</v>
      </c>
      <c r="P18" s="613">
        <f t="shared" si="0"/>
        <v>99.958469055374607</v>
      </c>
    </row>
    <row r="19" spans="1:16" ht="17.100000000000001" customHeight="1">
      <c r="A19" s="611"/>
      <c r="B19" s="605" t="s">
        <v>465</v>
      </c>
      <c r="C19" s="1195">
        <f t="shared" ref="C19:O19" si="5">C15-C17</f>
        <v>131</v>
      </c>
      <c r="D19" s="1196">
        <f t="shared" si="5"/>
        <v>24</v>
      </c>
      <c r="E19" s="1197">
        <f t="shared" si="5"/>
        <v>-6</v>
      </c>
      <c r="F19" s="1196">
        <f t="shared" si="5"/>
        <v>-2</v>
      </c>
      <c r="G19" s="1197">
        <f t="shared" si="5"/>
        <v>64</v>
      </c>
      <c r="H19" s="1196">
        <f t="shared" si="5"/>
        <v>22</v>
      </c>
      <c r="I19" s="1197">
        <f t="shared" si="5"/>
        <v>-6</v>
      </c>
      <c r="J19" s="1196">
        <f t="shared" si="5"/>
        <v>18</v>
      </c>
      <c r="K19" s="1197">
        <f t="shared" si="5"/>
        <v>-10</v>
      </c>
      <c r="L19" s="1196">
        <f t="shared" si="5"/>
        <v>-13</v>
      </c>
      <c r="M19" s="1197">
        <f t="shared" si="5"/>
        <v>-13</v>
      </c>
      <c r="N19" s="1196">
        <f t="shared" si="5"/>
        <v>-15</v>
      </c>
      <c r="O19" s="1196">
        <f t="shared" si="5"/>
        <v>68</v>
      </c>
      <c r="P19" s="527">
        <f t="shared" si="0"/>
        <v>131</v>
      </c>
    </row>
    <row r="20" spans="1:16" ht="17.100000000000001" customHeight="1" thickBot="1">
      <c r="A20" s="612"/>
      <c r="B20" s="603" t="s">
        <v>410</v>
      </c>
      <c r="C20" s="1198"/>
      <c r="D20" s="1199">
        <f t="shared" ref="D20:O20" si="6">D16-D18</f>
        <v>0.21946254071661286</v>
      </c>
      <c r="E20" s="1199">
        <f t="shared" si="6"/>
        <v>-5.083750376204188E-2</v>
      </c>
      <c r="F20" s="1199">
        <f t="shared" si="6"/>
        <v>-5.0770918950249211E-4</v>
      </c>
      <c r="G20" s="1199">
        <f t="shared" si="6"/>
        <v>0.5</v>
      </c>
      <c r="H20" s="1199">
        <f t="shared" si="6"/>
        <v>-0.21172638436482139</v>
      </c>
      <c r="I20" s="1199">
        <f t="shared" si="6"/>
        <v>-5.1628198401431735E-2</v>
      </c>
      <c r="J20" s="1199">
        <f t="shared" si="6"/>
        <v>0.19501226492232249</v>
      </c>
      <c r="K20" s="1199">
        <f t="shared" si="6"/>
        <v>-8.3522323223983896E-2</v>
      </c>
      <c r="L20" s="1199">
        <f t="shared" si="6"/>
        <v>-9.4958264640002454E-2</v>
      </c>
      <c r="M20" s="1199">
        <f t="shared" si="6"/>
        <v>-0.12954075123648001</v>
      </c>
      <c r="N20" s="1199">
        <f t="shared" si="6"/>
        <v>-0.19552117263843627</v>
      </c>
      <c r="O20" s="1199">
        <f t="shared" si="6"/>
        <v>0</v>
      </c>
      <c r="P20" s="470">
        <f t="shared" si="0"/>
        <v>9.6232498182235227E-2</v>
      </c>
    </row>
    <row r="21" spans="1:16" ht="17.100000000000001" customHeight="1">
      <c r="A21" s="610" t="s">
        <v>472</v>
      </c>
      <c r="B21" s="609" t="s">
        <v>471</v>
      </c>
      <c r="C21" s="1187">
        <v>13539</v>
      </c>
      <c r="D21" s="1188">
        <v>2419</v>
      </c>
      <c r="E21" s="1189">
        <v>414</v>
      </c>
      <c r="F21" s="1188">
        <v>580</v>
      </c>
      <c r="G21" s="1189">
        <v>3155</v>
      </c>
      <c r="H21" s="1188">
        <v>803</v>
      </c>
      <c r="I21" s="1189">
        <v>334</v>
      </c>
      <c r="J21" s="1188">
        <v>1693</v>
      </c>
      <c r="K21" s="1189">
        <v>585</v>
      </c>
      <c r="L21" s="1188">
        <v>1129</v>
      </c>
      <c r="M21" s="1189">
        <v>33</v>
      </c>
      <c r="N21" s="1188">
        <v>631</v>
      </c>
      <c r="O21" s="1188">
        <v>1763</v>
      </c>
      <c r="P21" s="527">
        <f t="shared" si="0"/>
        <v>13539</v>
      </c>
    </row>
    <row r="22" spans="1:16" ht="17.100000000000001" customHeight="1">
      <c r="A22" s="611" t="s">
        <v>475</v>
      </c>
      <c r="B22" s="608" t="s">
        <v>470</v>
      </c>
      <c r="C22" s="1200">
        <v>100</v>
      </c>
      <c r="D22" s="1191">
        <f t="shared" ref="D22:O22" si="7">D21/13539*100</f>
        <v>17.866903020902576</v>
      </c>
      <c r="E22" s="1191">
        <f t="shared" si="7"/>
        <v>3.0578329270994904</v>
      </c>
      <c r="F22" s="1191">
        <f t="shared" si="7"/>
        <v>4.283920525888175</v>
      </c>
      <c r="G22" s="1191">
        <f t="shared" si="7"/>
        <v>23.303050446857227</v>
      </c>
      <c r="H22" s="1191">
        <f t="shared" si="7"/>
        <v>5.9310141073934552</v>
      </c>
      <c r="I22" s="1191">
        <f t="shared" si="7"/>
        <v>2.4669473373218112</v>
      </c>
      <c r="J22" s="1191">
        <f t="shared" si="7"/>
        <v>12.504616293670137</v>
      </c>
      <c r="K22" s="1191">
        <f t="shared" si="7"/>
        <v>4.3208508752492794</v>
      </c>
      <c r="L22" s="1191">
        <f t="shared" si="7"/>
        <v>8.3388728857374979</v>
      </c>
      <c r="M22" s="1191">
        <f t="shared" si="7"/>
        <v>0.2437403057832927</v>
      </c>
      <c r="N22" s="1191">
        <f t="shared" si="7"/>
        <v>4.6606100893714455</v>
      </c>
      <c r="O22" s="1191">
        <f t="shared" si="7"/>
        <v>13.021641184725608</v>
      </c>
      <c r="P22" s="527">
        <f t="shared" si="0"/>
        <v>100</v>
      </c>
    </row>
    <row r="23" spans="1:16" ht="17.100000000000001" customHeight="1">
      <c r="A23" s="611" t="s">
        <v>476</v>
      </c>
      <c r="B23" s="607" t="s">
        <v>468</v>
      </c>
      <c r="C23" s="1192">
        <v>13178</v>
      </c>
      <c r="D23" s="1193">
        <v>2387</v>
      </c>
      <c r="E23" s="1194">
        <v>424</v>
      </c>
      <c r="F23" s="1193">
        <v>583</v>
      </c>
      <c r="G23" s="1194">
        <v>2989</v>
      </c>
      <c r="H23" s="1193">
        <v>755</v>
      </c>
      <c r="I23" s="1194">
        <v>349</v>
      </c>
      <c r="J23" s="1193">
        <v>1503</v>
      </c>
      <c r="K23" s="1194">
        <v>604</v>
      </c>
      <c r="L23" s="1193">
        <v>1211</v>
      </c>
      <c r="M23" s="1194">
        <v>48</v>
      </c>
      <c r="N23" s="1193">
        <v>659</v>
      </c>
      <c r="O23" s="1193">
        <v>1666</v>
      </c>
      <c r="P23" s="527">
        <f t="shared" si="0"/>
        <v>13178</v>
      </c>
    </row>
    <row r="24" spans="1:16" ht="17.100000000000001" customHeight="1">
      <c r="A24" s="611"/>
      <c r="B24" s="607" t="s">
        <v>466</v>
      </c>
      <c r="C24" s="1200">
        <v>100</v>
      </c>
      <c r="D24" s="1191">
        <f t="shared" ref="D24:O24" si="8">D23/13178*100</f>
        <v>18.113522537562606</v>
      </c>
      <c r="E24" s="1191">
        <f t="shared" si="8"/>
        <v>3.2174836849294279</v>
      </c>
      <c r="F24" s="1191">
        <f t="shared" si="8"/>
        <v>4.4240400667779634</v>
      </c>
      <c r="G24" s="1191">
        <f t="shared" si="8"/>
        <v>22.681742297769009</v>
      </c>
      <c r="H24" s="1191">
        <f t="shared" si="8"/>
        <v>5.7292457125512213</v>
      </c>
      <c r="I24" s="1191">
        <f t="shared" si="8"/>
        <v>2.6483533161329489</v>
      </c>
      <c r="J24" s="1191">
        <f t="shared" si="8"/>
        <v>11.405372590681438</v>
      </c>
      <c r="K24" s="1191">
        <f t="shared" si="8"/>
        <v>4.5833965700409776</v>
      </c>
      <c r="L24" s="1191">
        <f t="shared" si="8"/>
        <v>9.1895583548338138</v>
      </c>
      <c r="M24" s="1191">
        <f t="shared" si="8"/>
        <v>0.36424343602974651</v>
      </c>
      <c r="N24" s="1191">
        <f t="shared" si="8"/>
        <v>5.0007588404917289</v>
      </c>
      <c r="O24" s="1191">
        <f t="shared" si="8"/>
        <v>12.64228259219912</v>
      </c>
      <c r="P24" s="527">
        <f t="shared" si="0"/>
        <v>100</v>
      </c>
    </row>
    <row r="25" spans="1:16" ht="17.100000000000001" customHeight="1">
      <c r="A25" s="611"/>
      <c r="B25" s="605" t="s">
        <v>465</v>
      </c>
      <c r="C25" s="1195">
        <f t="shared" ref="C25:O25" si="9">C21-C23</f>
        <v>361</v>
      </c>
      <c r="D25" s="1196">
        <f t="shared" si="9"/>
        <v>32</v>
      </c>
      <c r="E25" s="1197">
        <f t="shared" si="9"/>
        <v>-10</v>
      </c>
      <c r="F25" s="1196">
        <f t="shared" si="9"/>
        <v>-3</v>
      </c>
      <c r="G25" s="1197">
        <f t="shared" si="9"/>
        <v>166</v>
      </c>
      <c r="H25" s="1196">
        <f t="shared" si="9"/>
        <v>48</v>
      </c>
      <c r="I25" s="1197">
        <f t="shared" si="9"/>
        <v>-15</v>
      </c>
      <c r="J25" s="1196">
        <f t="shared" si="9"/>
        <v>190</v>
      </c>
      <c r="K25" s="1197">
        <f t="shared" si="9"/>
        <v>-19</v>
      </c>
      <c r="L25" s="1196">
        <f t="shared" si="9"/>
        <v>-82</v>
      </c>
      <c r="M25" s="1197">
        <f t="shared" si="9"/>
        <v>-15</v>
      </c>
      <c r="N25" s="1196">
        <f t="shared" si="9"/>
        <v>-28</v>
      </c>
      <c r="O25" s="1196">
        <f t="shared" si="9"/>
        <v>97</v>
      </c>
      <c r="P25" s="527">
        <f t="shared" si="0"/>
        <v>361</v>
      </c>
    </row>
    <row r="26" spans="1:16" ht="17.100000000000001" customHeight="1" thickBot="1">
      <c r="A26" s="612"/>
      <c r="B26" s="603" t="s">
        <v>410</v>
      </c>
      <c r="C26" s="1198"/>
      <c r="D26" s="1199">
        <f t="shared" ref="D26:O26" si="10">D22-D24</f>
        <v>-0.24661951666002935</v>
      </c>
      <c r="E26" s="1199">
        <f t="shared" si="10"/>
        <v>-0.15965075782993754</v>
      </c>
      <c r="F26" s="1199">
        <f t="shared" si="10"/>
        <v>-0.1401195408897884</v>
      </c>
      <c r="G26" s="1199">
        <f t="shared" si="10"/>
        <v>0.62130814908821819</v>
      </c>
      <c r="H26" s="1199">
        <f t="shared" si="10"/>
        <v>0.20176839484223397</v>
      </c>
      <c r="I26" s="1199">
        <f t="shared" si="10"/>
        <v>-0.18140597881113774</v>
      </c>
      <c r="J26" s="1199">
        <f t="shared" si="10"/>
        <v>1.0992437029886997</v>
      </c>
      <c r="K26" s="1199">
        <f t="shared" si="10"/>
        <v>-0.2625456947916982</v>
      </c>
      <c r="L26" s="1199">
        <f t="shared" si="10"/>
        <v>-0.85068546909631593</v>
      </c>
      <c r="M26" s="1199">
        <f t="shared" si="10"/>
        <v>-0.12050313024645382</v>
      </c>
      <c r="N26" s="1199">
        <f t="shared" si="10"/>
        <v>-0.34014875112028342</v>
      </c>
      <c r="O26" s="1199">
        <f t="shared" si="10"/>
        <v>0.37935859252648818</v>
      </c>
      <c r="P26" s="470">
        <f t="shared" si="0"/>
        <v>-4.3853809472693683E-15</v>
      </c>
    </row>
    <row r="27" spans="1:16" ht="17.100000000000001" customHeight="1">
      <c r="A27" s="610" t="s">
        <v>472</v>
      </c>
      <c r="B27" s="609" t="s">
        <v>471</v>
      </c>
      <c r="C27" s="1187">
        <v>8333</v>
      </c>
      <c r="D27" s="1188">
        <v>1627</v>
      </c>
      <c r="E27" s="1189">
        <v>172</v>
      </c>
      <c r="F27" s="1188">
        <v>432</v>
      </c>
      <c r="G27" s="1189">
        <v>1588</v>
      </c>
      <c r="H27" s="1188">
        <v>416</v>
      </c>
      <c r="I27" s="1189">
        <v>180</v>
      </c>
      <c r="J27" s="1188">
        <v>1114</v>
      </c>
      <c r="K27" s="1189">
        <v>375</v>
      </c>
      <c r="L27" s="1188">
        <v>796</v>
      </c>
      <c r="M27" s="1189">
        <v>82</v>
      </c>
      <c r="N27" s="1188">
        <v>548</v>
      </c>
      <c r="O27" s="1188">
        <v>1004</v>
      </c>
      <c r="P27" s="527">
        <f t="shared" si="0"/>
        <v>8334</v>
      </c>
    </row>
    <row r="28" spans="1:16" ht="17.100000000000001" customHeight="1">
      <c r="A28" s="611" t="s">
        <v>475</v>
      </c>
      <c r="B28" s="608" t="s">
        <v>470</v>
      </c>
      <c r="C28" s="1200">
        <v>100</v>
      </c>
      <c r="D28" s="1191">
        <f t="shared" ref="D28:O28" si="11">D27/8333*100</f>
        <v>19.524780991239648</v>
      </c>
      <c r="E28" s="1191">
        <f t="shared" si="11"/>
        <v>2.0640825633025321</v>
      </c>
      <c r="F28" s="1191">
        <f t="shared" si="11"/>
        <v>5.1842073682947323</v>
      </c>
      <c r="G28" s="1191">
        <f t="shared" si="11"/>
        <v>19.056762270490822</v>
      </c>
      <c r="H28" s="1191">
        <f t="shared" si="11"/>
        <v>4.9921996879875197</v>
      </c>
      <c r="I28" s="1191">
        <f t="shared" si="11"/>
        <v>2.1600864034561384</v>
      </c>
      <c r="J28" s="1191">
        <f t="shared" si="11"/>
        <v>13.368534741389656</v>
      </c>
      <c r="K28" s="1191">
        <f t="shared" si="11"/>
        <v>4.5001800072002878</v>
      </c>
      <c r="L28" s="1191">
        <f t="shared" si="11"/>
        <v>9.5523820952838108</v>
      </c>
      <c r="M28" s="1191">
        <f t="shared" si="11"/>
        <v>0.98403936157446303</v>
      </c>
      <c r="N28" s="1191">
        <f t="shared" si="11"/>
        <v>6.5762630505220212</v>
      </c>
      <c r="O28" s="1191">
        <f t="shared" si="11"/>
        <v>12.04848193927757</v>
      </c>
      <c r="P28" s="527">
        <f t="shared" si="0"/>
        <v>100.01200048001918</v>
      </c>
    </row>
    <row r="29" spans="1:16" ht="17.100000000000001" customHeight="1">
      <c r="A29" s="606" t="s">
        <v>474</v>
      </c>
      <c r="B29" s="607" t="s">
        <v>468</v>
      </c>
      <c r="C29" s="1192">
        <v>8234</v>
      </c>
      <c r="D29" s="1193">
        <v>1595</v>
      </c>
      <c r="E29" s="1194">
        <v>173</v>
      </c>
      <c r="F29" s="1193">
        <v>431</v>
      </c>
      <c r="G29" s="1194">
        <v>1548</v>
      </c>
      <c r="H29" s="1193">
        <v>400</v>
      </c>
      <c r="I29" s="1194">
        <v>180</v>
      </c>
      <c r="J29" s="1193">
        <v>1168</v>
      </c>
      <c r="K29" s="1194">
        <v>378</v>
      </c>
      <c r="L29" s="1193">
        <v>773</v>
      </c>
      <c r="M29" s="1194">
        <v>95</v>
      </c>
      <c r="N29" s="1193">
        <v>556</v>
      </c>
      <c r="O29" s="1193">
        <v>937</v>
      </c>
      <c r="P29" s="527">
        <f t="shared" si="0"/>
        <v>8234</v>
      </c>
    </row>
    <row r="30" spans="1:16" ht="17.100000000000001" customHeight="1">
      <c r="A30" s="606"/>
      <c r="B30" s="607" t="s">
        <v>466</v>
      </c>
      <c r="C30" s="1200">
        <v>100</v>
      </c>
      <c r="D30" s="1191">
        <f t="shared" ref="D30:O30" si="12">D29/8234*100</f>
        <v>19.370901141607966</v>
      </c>
      <c r="E30" s="1191">
        <f t="shared" si="12"/>
        <v>2.1010444498421177</v>
      </c>
      <c r="F30" s="1191">
        <f t="shared" si="12"/>
        <v>5.2343939761962597</v>
      </c>
      <c r="G30" s="1191">
        <f t="shared" si="12"/>
        <v>18.800097158124849</v>
      </c>
      <c r="H30" s="1191">
        <f t="shared" si="12"/>
        <v>4.8579062424095216</v>
      </c>
      <c r="I30" s="1191">
        <f t="shared" si="12"/>
        <v>2.1860578090842844</v>
      </c>
      <c r="J30" s="1191">
        <f t="shared" si="12"/>
        <v>14.185086227835802</v>
      </c>
      <c r="K30" s="1191">
        <f t="shared" si="12"/>
        <v>4.5907213990769975</v>
      </c>
      <c r="L30" s="1191">
        <f t="shared" si="12"/>
        <v>9.3879038134564006</v>
      </c>
      <c r="M30" s="1191">
        <f t="shared" si="12"/>
        <v>1.1537527325722614</v>
      </c>
      <c r="N30" s="1191">
        <f t="shared" si="12"/>
        <v>6.7524896769492342</v>
      </c>
      <c r="O30" s="1191">
        <f t="shared" si="12"/>
        <v>11.379645372844305</v>
      </c>
      <c r="P30" s="527">
        <f t="shared" si="0"/>
        <v>100</v>
      </c>
    </row>
    <row r="31" spans="1:16" ht="17.100000000000001" customHeight="1">
      <c r="A31" s="606"/>
      <c r="B31" s="605" t="s">
        <v>465</v>
      </c>
      <c r="C31" s="1195">
        <f t="shared" ref="C31:O31" si="13">C27-C29</f>
        <v>99</v>
      </c>
      <c r="D31" s="1196">
        <f t="shared" si="13"/>
        <v>32</v>
      </c>
      <c r="E31" s="1197">
        <f t="shared" si="13"/>
        <v>-1</v>
      </c>
      <c r="F31" s="1196">
        <f t="shared" si="13"/>
        <v>1</v>
      </c>
      <c r="G31" s="1197">
        <f t="shared" si="13"/>
        <v>40</v>
      </c>
      <c r="H31" s="1196">
        <f t="shared" si="13"/>
        <v>16</v>
      </c>
      <c r="I31" s="1197">
        <f t="shared" si="13"/>
        <v>0</v>
      </c>
      <c r="J31" s="1196">
        <f t="shared" si="13"/>
        <v>-54</v>
      </c>
      <c r="K31" s="1197">
        <f t="shared" si="13"/>
        <v>-3</v>
      </c>
      <c r="L31" s="1196">
        <f t="shared" si="13"/>
        <v>23</v>
      </c>
      <c r="M31" s="1197">
        <f t="shared" si="13"/>
        <v>-13</v>
      </c>
      <c r="N31" s="1196">
        <f t="shared" si="13"/>
        <v>-8</v>
      </c>
      <c r="O31" s="1196">
        <f t="shared" si="13"/>
        <v>67</v>
      </c>
      <c r="P31" s="527">
        <f t="shared" si="0"/>
        <v>100</v>
      </c>
    </row>
    <row r="32" spans="1:16" ht="17.100000000000001" customHeight="1" thickBot="1">
      <c r="A32" s="604"/>
      <c r="B32" s="603" t="s">
        <v>410</v>
      </c>
      <c r="C32" s="1201"/>
      <c r="D32" s="1199">
        <f t="shared" ref="D32:O32" si="14">D28-D30</f>
        <v>0.15387984963168222</v>
      </c>
      <c r="E32" s="1199">
        <f t="shared" si="14"/>
        <v>-3.6961886539585542E-2</v>
      </c>
      <c r="F32" s="1199">
        <f t="shared" si="14"/>
        <v>-5.0186607901527402E-2</v>
      </c>
      <c r="G32" s="1199">
        <f t="shared" si="14"/>
        <v>0.25666511236597245</v>
      </c>
      <c r="H32" s="1199">
        <f t="shared" si="14"/>
        <v>0.13429344557799805</v>
      </c>
      <c r="I32" s="1199">
        <f t="shared" si="14"/>
        <v>-2.5971405628145927E-2</v>
      </c>
      <c r="J32" s="1199">
        <f t="shared" si="14"/>
        <v>-0.81655148644614606</v>
      </c>
      <c r="K32" s="1199">
        <f t="shared" si="14"/>
        <v>-9.0541391876709731E-2</v>
      </c>
      <c r="L32" s="1199">
        <f t="shared" si="14"/>
        <v>0.1644782818274102</v>
      </c>
      <c r="M32" s="1199">
        <f t="shared" si="14"/>
        <v>-0.16971337099779837</v>
      </c>
      <c r="N32" s="1199">
        <f t="shared" si="14"/>
        <v>-0.17622662642721298</v>
      </c>
      <c r="O32" s="1199">
        <f t="shared" si="14"/>
        <v>0.66883656643326539</v>
      </c>
      <c r="P32" s="470">
        <f t="shared" si="0"/>
        <v>1.2000480019202286E-2</v>
      </c>
    </row>
    <row r="33" spans="1:16" ht="17.100000000000001" customHeight="1">
      <c r="A33" s="610" t="s">
        <v>473</v>
      </c>
      <c r="B33" s="609" t="s">
        <v>471</v>
      </c>
      <c r="C33" s="1187">
        <v>9493</v>
      </c>
      <c r="D33" s="1188">
        <v>1861</v>
      </c>
      <c r="E33" s="1189">
        <v>246</v>
      </c>
      <c r="F33" s="1188">
        <v>481</v>
      </c>
      <c r="G33" s="1189">
        <v>1963</v>
      </c>
      <c r="H33" s="1188">
        <v>474</v>
      </c>
      <c r="I33" s="1189">
        <v>197</v>
      </c>
      <c r="J33" s="1188">
        <v>1054</v>
      </c>
      <c r="K33" s="1189">
        <v>448</v>
      </c>
      <c r="L33" s="1188">
        <v>952</v>
      </c>
      <c r="M33" s="1189">
        <v>81</v>
      </c>
      <c r="N33" s="1188">
        <v>566</v>
      </c>
      <c r="O33" s="1188">
        <v>1170</v>
      </c>
      <c r="P33" s="527">
        <f t="shared" si="0"/>
        <v>9493</v>
      </c>
    </row>
    <row r="34" spans="1:16" ht="17.100000000000001" customHeight="1">
      <c r="A34" s="606"/>
      <c r="B34" s="608" t="s">
        <v>470</v>
      </c>
      <c r="C34" s="1200">
        <v>100</v>
      </c>
      <c r="D34" s="1191">
        <f t="shared" ref="D34:O34" si="15">D33/9493*100</f>
        <v>19.603918676919836</v>
      </c>
      <c r="E34" s="1191">
        <f t="shared" si="15"/>
        <v>2.5913831244074581</v>
      </c>
      <c r="F34" s="1191">
        <f t="shared" si="15"/>
        <v>5.0668913936584854</v>
      </c>
      <c r="G34" s="1191">
        <f t="shared" si="15"/>
        <v>20.678394606552196</v>
      </c>
      <c r="H34" s="1191">
        <f t="shared" si="15"/>
        <v>4.9931528494680295</v>
      </c>
      <c r="I34" s="1191">
        <f t="shared" si="15"/>
        <v>2.0752133150742655</v>
      </c>
      <c r="J34" s="1191">
        <f t="shared" si="15"/>
        <v>11.102917939534395</v>
      </c>
      <c r="K34" s="1191">
        <f t="shared" si="15"/>
        <v>4.7192668281891921</v>
      </c>
      <c r="L34" s="1191">
        <f t="shared" si="15"/>
        <v>10.028442009902033</v>
      </c>
      <c r="M34" s="1191">
        <f t="shared" si="15"/>
        <v>0.85326029706099227</v>
      </c>
      <c r="N34" s="1191">
        <f t="shared" si="15"/>
        <v>5.9622880016854527</v>
      </c>
      <c r="O34" s="1191">
        <f t="shared" si="15"/>
        <v>12.324870957547667</v>
      </c>
      <c r="P34" s="527">
        <f t="shared" si="0"/>
        <v>100</v>
      </c>
    </row>
    <row r="35" spans="1:16" ht="17.100000000000001" customHeight="1">
      <c r="A35" s="606"/>
      <c r="B35" s="607" t="s">
        <v>468</v>
      </c>
      <c r="C35" s="1192">
        <v>9581</v>
      </c>
      <c r="D35" s="1193">
        <v>1891</v>
      </c>
      <c r="E35" s="1194">
        <v>249</v>
      </c>
      <c r="F35" s="1193">
        <v>528</v>
      </c>
      <c r="G35" s="1194">
        <v>1900</v>
      </c>
      <c r="H35" s="1193">
        <v>491</v>
      </c>
      <c r="I35" s="1194">
        <v>249</v>
      </c>
      <c r="J35" s="1193">
        <v>1014</v>
      </c>
      <c r="K35" s="1194">
        <v>471</v>
      </c>
      <c r="L35" s="1193">
        <v>989</v>
      </c>
      <c r="M35" s="1194">
        <v>76</v>
      </c>
      <c r="N35" s="1193">
        <v>605</v>
      </c>
      <c r="O35" s="1193">
        <v>1118</v>
      </c>
      <c r="P35" s="527">
        <f t="shared" si="0"/>
        <v>9581</v>
      </c>
    </row>
    <row r="36" spans="1:16" ht="17.100000000000001" customHeight="1">
      <c r="A36" s="606"/>
      <c r="B36" s="607" t="s">
        <v>466</v>
      </c>
      <c r="C36" s="1200">
        <v>100</v>
      </c>
      <c r="D36" s="1191">
        <f t="shared" ref="D36:O36" si="16">D35/9581*100</f>
        <v>19.736979438471977</v>
      </c>
      <c r="E36" s="1191">
        <f t="shared" si="16"/>
        <v>2.5988936436697632</v>
      </c>
      <c r="F36" s="1191">
        <f t="shared" si="16"/>
        <v>5.5109070034443164</v>
      </c>
      <c r="G36" s="1191">
        <f t="shared" si="16"/>
        <v>19.830915353303414</v>
      </c>
      <c r="H36" s="1191">
        <f t="shared" si="16"/>
        <v>5.1247260202484082</v>
      </c>
      <c r="I36" s="1191">
        <f t="shared" si="16"/>
        <v>2.5988936436697632</v>
      </c>
      <c r="J36" s="1191">
        <f t="shared" si="16"/>
        <v>10.583446404341927</v>
      </c>
      <c r="K36" s="1191">
        <f t="shared" si="16"/>
        <v>4.9159795428452151</v>
      </c>
      <c r="L36" s="1191">
        <f t="shared" si="16"/>
        <v>10.322513307587935</v>
      </c>
      <c r="M36" s="1191">
        <f t="shared" si="16"/>
        <v>0.79323661413213653</v>
      </c>
      <c r="N36" s="1191">
        <f t="shared" si="16"/>
        <v>6.3145809414466125</v>
      </c>
      <c r="O36" s="1191">
        <f t="shared" si="16"/>
        <v>11.668928086838534</v>
      </c>
      <c r="P36" s="527">
        <f t="shared" si="0"/>
        <v>100.00000000000001</v>
      </c>
    </row>
    <row r="37" spans="1:16" ht="17.100000000000001" customHeight="1">
      <c r="A37" s="606"/>
      <c r="B37" s="605" t="s">
        <v>465</v>
      </c>
      <c r="C37" s="1195">
        <f t="shared" ref="C37:O37" si="17">C33-C35</f>
        <v>-88</v>
      </c>
      <c r="D37" s="1196">
        <f t="shared" si="17"/>
        <v>-30</v>
      </c>
      <c r="E37" s="1197">
        <f t="shared" si="17"/>
        <v>-3</v>
      </c>
      <c r="F37" s="1196">
        <f t="shared" si="17"/>
        <v>-47</v>
      </c>
      <c r="G37" s="1197">
        <f t="shared" si="17"/>
        <v>63</v>
      </c>
      <c r="H37" s="1196">
        <f t="shared" si="17"/>
        <v>-17</v>
      </c>
      <c r="I37" s="1197">
        <f t="shared" si="17"/>
        <v>-52</v>
      </c>
      <c r="J37" s="1196">
        <f t="shared" si="17"/>
        <v>40</v>
      </c>
      <c r="K37" s="1197">
        <f t="shared" si="17"/>
        <v>-23</v>
      </c>
      <c r="L37" s="1196">
        <f t="shared" si="17"/>
        <v>-37</v>
      </c>
      <c r="M37" s="1197">
        <f t="shared" si="17"/>
        <v>5</v>
      </c>
      <c r="N37" s="1196">
        <f t="shared" si="17"/>
        <v>-39</v>
      </c>
      <c r="O37" s="1196">
        <f t="shared" si="17"/>
        <v>52</v>
      </c>
      <c r="P37" s="527">
        <f t="shared" si="0"/>
        <v>-88</v>
      </c>
    </row>
    <row r="38" spans="1:16" ht="17.100000000000001" customHeight="1" thickBot="1">
      <c r="A38" s="604"/>
      <c r="B38" s="603" t="s">
        <v>410</v>
      </c>
      <c r="C38" s="1198"/>
      <c r="D38" s="1199">
        <f t="shared" ref="D38:O38" si="18">D34-D36</f>
        <v>-0.13306076155214086</v>
      </c>
      <c r="E38" s="1199">
        <f t="shared" si="18"/>
        <v>-7.5105192623050598E-3</v>
      </c>
      <c r="F38" s="1199">
        <f t="shared" si="18"/>
        <v>-0.44401560978583099</v>
      </c>
      <c r="G38" s="1199">
        <f t="shared" si="18"/>
        <v>0.84747925324878182</v>
      </c>
      <c r="H38" s="1199">
        <f t="shared" si="18"/>
        <v>-0.13157317078037867</v>
      </c>
      <c r="I38" s="1199">
        <f t="shared" si="18"/>
        <v>-0.52368032859549762</v>
      </c>
      <c r="J38" s="1199">
        <f t="shared" si="18"/>
        <v>0.51947153519246747</v>
      </c>
      <c r="K38" s="1199">
        <f t="shared" si="18"/>
        <v>-0.19671271465602302</v>
      </c>
      <c r="L38" s="1199">
        <f t="shared" si="18"/>
        <v>-0.29407129768590146</v>
      </c>
      <c r="M38" s="1199">
        <f t="shared" si="18"/>
        <v>6.0023682928855737E-2</v>
      </c>
      <c r="N38" s="1199">
        <f t="shared" si="18"/>
        <v>-0.35229293976115983</v>
      </c>
      <c r="O38" s="1199">
        <f t="shared" si="18"/>
        <v>0.65594287070913282</v>
      </c>
      <c r="P38" s="470">
        <f t="shared" si="0"/>
        <v>0</v>
      </c>
    </row>
    <row r="39" spans="1:16" ht="17.100000000000001" customHeight="1">
      <c r="A39" s="610" t="s">
        <v>472</v>
      </c>
      <c r="B39" s="609" t="s">
        <v>471</v>
      </c>
      <c r="C39" s="1187">
        <v>9952</v>
      </c>
      <c r="D39" s="1188">
        <v>2377</v>
      </c>
      <c r="E39" s="1189">
        <v>298</v>
      </c>
      <c r="F39" s="1188">
        <v>258</v>
      </c>
      <c r="G39" s="1189">
        <v>2925</v>
      </c>
      <c r="H39" s="1188">
        <v>492</v>
      </c>
      <c r="I39" s="1189">
        <v>454</v>
      </c>
      <c r="J39" s="1188">
        <v>737</v>
      </c>
      <c r="K39" s="1189">
        <v>400</v>
      </c>
      <c r="L39" s="1188">
        <v>796</v>
      </c>
      <c r="M39" s="1189">
        <v>20</v>
      </c>
      <c r="N39" s="1188">
        <v>274</v>
      </c>
      <c r="O39" s="1188">
        <v>921</v>
      </c>
      <c r="P39" s="527">
        <f t="shared" si="0"/>
        <v>9952</v>
      </c>
    </row>
    <row r="40" spans="1:16" ht="17.100000000000001" customHeight="1">
      <c r="A40" s="606" t="s">
        <v>154</v>
      </c>
      <c r="B40" s="608" t="s">
        <v>470</v>
      </c>
      <c r="C40" s="1200">
        <v>100</v>
      </c>
      <c r="D40" s="1191">
        <f t="shared" ref="D40:O40" si="19">D39/9952*100</f>
        <v>23.884646302250804</v>
      </c>
      <c r="E40" s="1191">
        <f t="shared" si="19"/>
        <v>2.9943729903536975</v>
      </c>
      <c r="F40" s="1191">
        <f t="shared" si="19"/>
        <v>2.592443729903537</v>
      </c>
      <c r="G40" s="1191">
        <f t="shared" si="19"/>
        <v>29.391077170418008</v>
      </c>
      <c r="H40" s="1191">
        <f t="shared" si="19"/>
        <v>4.9437299035369771</v>
      </c>
      <c r="I40" s="1191">
        <f t="shared" si="19"/>
        <v>4.561897106109325</v>
      </c>
      <c r="J40" s="1191">
        <f t="shared" si="19"/>
        <v>7.405546623794212</v>
      </c>
      <c r="K40" s="1191">
        <f t="shared" si="19"/>
        <v>4.019292604501608</v>
      </c>
      <c r="L40" s="1191">
        <f t="shared" si="19"/>
        <v>7.9983922829581999</v>
      </c>
      <c r="M40" s="1191">
        <f t="shared" si="19"/>
        <v>0.20096463022508038</v>
      </c>
      <c r="N40" s="1191">
        <f t="shared" si="19"/>
        <v>2.753215434083601</v>
      </c>
      <c r="O40" s="1191">
        <f t="shared" si="19"/>
        <v>9.254421221864952</v>
      </c>
      <c r="P40" s="527">
        <f t="shared" si="0"/>
        <v>100</v>
      </c>
    </row>
    <row r="41" spans="1:16" ht="17.100000000000001" customHeight="1">
      <c r="A41" s="606" t="s">
        <v>469</v>
      </c>
      <c r="B41" s="607" t="s">
        <v>468</v>
      </c>
      <c r="C41" s="1192">
        <v>9625</v>
      </c>
      <c r="D41" s="1193">
        <v>2277</v>
      </c>
      <c r="E41" s="1194">
        <v>302</v>
      </c>
      <c r="F41" s="1193">
        <v>246</v>
      </c>
      <c r="G41" s="1194">
        <v>2931</v>
      </c>
      <c r="H41" s="1193">
        <v>506</v>
      </c>
      <c r="I41" s="1194">
        <v>498</v>
      </c>
      <c r="J41" s="1193">
        <v>542</v>
      </c>
      <c r="K41" s="1194">
        <v>383</v>
      </c>
      <c r="L41" s="1193">
        <v>823</v>
      </c>
      <c r="M41" s="1194">
        <v>26</v>
      </c>
      <c r="N41" s="1193">
        <v>284</v>
      </c>
      <c r="O41" s="1193">
        <v>807</v>
      </c>
      <c r="P41" s="527">
        <f t="shared" si="0"/>
        <v>9625</v>
      </c>
    </row>
    <row r="42" spans="1:16" ht="17.100000000000001" customHeight="1">
      <c r="A42" s="606" t="s">
        <v>467</v>
      </c>
      <c r="B42" s="607" t="s">
        <v>466</v>
      </c>
      <c r="C42" s="1200">
        <v>100</v>
      </c>
      <c r="D42" s="1191">
        <f t="shared" ref="D42:O42" si="20">D41/9625*100</f>
        <v>23.657142857142858</v>
      </c>
      <c r="E42" s="1191">
        <f t="shared" si="20"/>
        <v>3.1376623376623378</v>
      </c>
      <c r="F42" s="1191">
        <f t="shared" si="20"/>
        <v>2.5558441558441558</v>
      </c>
      <c r="G42" s="1191">
        <f t="shared" si="20"/>
        <v>30.451948051948051</v>
      </c>
      <c r="H42" s="1191">
        <f t="shared" si="20"/>
        <v>5.2571428571428571</v>
      </c>
      <c r="I42" s="1191">
        <f t="shared" si="20"/>
        <v>5.174025974025974</v>
      </c>
      <c r="J42" s="1191">
        <f t="shared" si="20"/>
        <v>5.6311688311688313</v>
      </c>
      <c r="K42" s="1191">
        <f t="shared" si="20"/>
        <v>3.9792207792207797</v>
      </c>
      <c r="L42" s="1191">
        <f t="shared" si="20"/>
        <v>8.5506493506493495</v>
      </c>
      <c r="M42" s="1191">
        <f t="shared" si="20"/>
        <v>0.27012987012987016</v>
      </c>
      <c r="N42" s="1191">
        <f t="shared" si="20"/>
        <v>2.9506493506493503</v>
      </c>
      <c r="O42" s="1191">
        <f t="shared" si="20"/>
        <v>8.384415584415585</v>
      </c>
      <c r="P42" s="527">
        <f t="shared" si="0"/>
        <v>100</v>
      </c>
    </row>
    <row r="43" spans="1:16" ht="17.100000000000001" customHeight="1">
      <c r="A43" s="606"/>
      <c r="B43" s="605" t="s">
        <v>465</v>
      </c>
      <c r="C43" s="1195">
        <f t="shared" ref="C43:O43" si="21">C39-C41</f>
        <v>327</v>
      </c>
      <c r="D43" s="1196">
        <f t="shared" si="21"/>
        <v>100</v>
      </c>
      <c r="E43" s="1197">
        <f t="shared" si="21"/>
        <v>-4</v>
      </c>
      <c r="F43" s="1196">
        <f t="shared" si="21"/>
        <v>12</v>
      </c>
      <c r="G43" s="1197">
        <f t="shared" si="21"/>
        <v>-6</v>
      </c>
      <c r="H43" s="1196">
        <f t="shared" si="21"/>
        <v>-14</v>
      </c>
      <c r="I43" s="1197">
        <f t="shared" si="21"/>
        <v>-44</v>
      </c>
      <c r="J43" s="1196">
        <f t="shared" si="21"/>
        <v>195</v>
      </c>
      <c r="K43" s="1197">
        <f t="shared" si="21"/>
        <v>17</v>
      </c>
      <c r="L43" s="1196">
        <f t="shared" si="21"/>
        <v>-27</v>
      </c>
      <c r="M43" s="1197">
        <f t="shared" si="21"/>
        <v>-6</v>
      </c>
      <c r="N43" s="1196">
        <f t="shared" si="21"/>
        <v>-10</v>
      </c>
      <c r="O43" s="1196">
        <f t="shared" si="21"/>
        <v>114</v>
      </c>
      <c r="P43" s="527">
        <f t="shared" si="0"/>
        <v>327</v>
      </c>
    </row>
    <row r="44" spans="1:16" ht="17.100000000000001" customHeight="1" thickBot="1">
      <c r="A44" s="604"/>
      <c r="B44" s="603" t="s">
        <v>410</v>
      </c>
      <c r="C44" s="1198"/>
      <c r="D44" s="1199">
        <f t="shared" ref="D44:O44" si="22">D40-D42</f>
        <v>0.22750344510794562</v>
      </c>
      <c r="E44" s="1199">
        <f t="shared" si="22"/>
        <v>-0.14328934730864029</v>
      </c>
      <c r="F44" s="1199">
        <f t="shared" si="22"/>
        <v>3.659957405938119E-2</v>
      </c>
      <c r="G44" s="1199">
        <f t="shared" si="22"/>
        <v>-1.0608708815300432</v>
      </c>
      <c r="H44" s="1199">
        <f t="shared" si="22"/>
        <v>-0.31341295360588006</v>
      </c>
      <c r="I44" s="1199">
        <f t="shared" si="22"/>
        <v>-0.612128867916649</v>
      </c>
      <c r="J44" s="1199">
        <f t="shared" si="22"/>
        <v>1.7743777926253808</v>
      </c>
      <c r="K44" s="1199">
        <f t="shared" si="22"/>
        <v>4.007182528082831E-2</v>
      </c>
      <c r="L44" s="1199">
        <f t="shared" si="22"/>
        <v>-0.55225706769114957</v>
      </c>
      <c r="M44" s="1199">
        <f t="shared" si="22"/>
        <v>-6.9165239904789788E-2</v>
      </c>
      <c r="N44" s="1199">
        <f t="shared" si="22"/>
        <v>-0.19743391656574927</v>
      </c>
      <c r="O44" s="1199">
        <f t="shared" si="22"/>
        <v>0.87000563744936699</v>
      </c>
      <c r="P44" s="470">
        <f t="shared" si="0"/>
        <v>1.7763568394002505E-15</v>
      </c>
    </row>
    <row r="45" spans="1:16">
      <c r="A45" s="1273" t="s">
        <v>464</v>
      </c>
    </row>
  </sheetData>
  <mergeCells count="1">
    <mergeCell ref="A2:O2"/>
  </mergeCells>
  <printOptions horizontalCentered="1" verticalCentered="1"/>
  <pageMargins left="0" right="0" top="0" bottom="0" header="0.31496062992125984" footer="0.31496062992125984"/>
  <pageSetup paperSize="9" scale="75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6"/>
  <sheetViews>
    <sheetView topLeftCell="A13" zoomScale="80" zoomScaleNormal="80" workbookViewId="0">
      <selection activeCell="H49" sqref="H49"/>
    </sheetView>
  </sheetViews>
  <sheetFormatPr defaultRowHeight="15"/>
  <cols>
    <col min="1" max="1" width="49.5703125" style="670" customWidth="1"/>
    <col min="2" max="5" width="12.7109375" style="670" customWidth="1"/>
    <col min="6" max="6" width="15.28515625" style="670" customWidth="1"/>
    <col min="7" max="8" width="12.7109375" style="670" customWidth="1"/>
    <col min="9" max="9" width="16.140625" style="670" customWidth="1"/>
    <col min="10" max="16384" width="9.140625" style="670"/>
  </cols>
  <sheetData>
    <row r="2" spans="1:6">
      <c r="F2" s="1275" t="s">
        <v>394</v>
      </c>
    </row>
    <row r="4" spans="1:6" ht="20.25">
      <c r="A4" s="1593" t="s">
        <v>354</v>
      </c>
      <c r="B4" s="1593"/>
      <c r="C4" s="1593"/>
      <c r="D4" s="1593"/>
      <c r="E4" s="1593"/>
      <c r="F4" s="1593"/>
    </row>
    <row r="5" spans="1:6" ht="15.75" thickBot="1">
      <c r="B5" s="1569"/>
      <c r="C5" s="1569"/>
      <c r="D5" s="1569"/>
      <c r="E5" s="1570"/>
      <c r="F5" s="1570"/>
    </row>
    <row r="6" spans="1:6" ht="16.5" thickBot="1">
      <c r="A6" s="1571" t="s">
        <v>155</v>
      </c>
      <c r="B6" s="1573" t="s">
        <v>488</v>
      </c>
      <c r="C6" s="1574"/>
      <c r="D6" s="1574"/>
      <c r="E6" s="1575" t="s">
        <v>487</v>
      </c>
      <c r="F6" s="1576"/>
    </row>
    <row r="7" spans="1:6" ht="15.75">
      <c r="A7" s="1572"/>
      <c r="B7" s="128" t="s">
        <v>485</v>
      </c>
      <c r="C7" s="129" t="s">
        <v>486</v>
      </c>
      <c r="D7" s="354" t="s">
        <v>485</v>
      </c>
      <c r="E7" s="130" t="s">
        <v>484</v>
      </c>
      <c r="F7" s="355" t="s">
        <v>484</v>
      </c>
    </row>
    <row r="8" spans="1:6" ht="18.75" thickBot="1">
      <c r="A8" s="1572"/>
      <c r="B8" s="356">
        <v>2012</v>
      </c>
      <c r="C8" s="357">
        <v>2012</v>
      </c>
      <c r="D8" s="358">
        <v>2013</v>
      </c>
      <c r="E8" s="359">
        <v>2012</v>
      </c>
      <c r="F8" s="360">
        <v>2013</v>
      </c>
    </row>
    <row r="9" spans="1:6" ht="15" customHeight="1">
      <c r="A9" s="1591" t="s">
        <v>156</v>
      </c>
      <c r="B9" s="1579" t="s">
        <v>157</v>
      </c>
      <c r="C9" s="1580"/>
      <c r="D9" s="1580"/>
      <c r="E9" s="1579" t="s">
        <v>157</v>
      </c>
      <c r="F9" s="1583"/>
    </row>
    <row r="10" spans="1:6" ht="15.75" thickBot="1">
      <c r="A10" s="1592"/>
      <c r="B10" s="1581"/>
      <c r="C10" s="1582"/>
      <c r="D10" s="1582"/>
      <c r="E10" s="1581"/>
      <c r="F10" s="1584"/>
    </row>
    <row r="11" spans="1:6" ht="15.75">
      <c r="A11" s="361" t="s">
        <v>34</v>
      </c>
      <c r="B11" s="1226">
        <v>1110</v>
      </c>
      <c r="C11" s="1227" t="s">
        <v>494</v>
      </c>
      <c r="D11" s="1227">
        <v>1146.2</v>
      </c>
      <c r="E11" s="1228" t="s">
        <v>493</v>
      </c>
      <c r="F11" s="1229">
        <f>D11-B11</f>
        <v>36.200000000000045</v>
      </c>
    </row>
    <row r="12" spans="1:6" ht="15.75">
      <c r="A12" s="131" t="s">
        <v>23</v>
      </c>
      <c r="B12" s="133"/>
      <c r="C12" s="134"/>
      <c r="D12" s="134"/>
      <c r="E12" s="362"/>
      <c r="F12" s="627"/>
    </row>
    <row r="13" spans="1:6" ht="15.75">
      <c r="A13" s="132" t="s">
        <v>158</v>
      </c>
      <c r="B13" s="1217">
        <v>1108.0999999999999</v>
      </c>
      <c r="C13" s="1218">
        <v>1132.4000000000001</v>
      </c>
      <c r="D13" s="1218">
        <v>1143.4000000000001</v>
      </c>
      <c r="E13" s="1219" t="s">
        <v>492</v>
      </c>
      <c r="F13" s="1222">
        <f t="shared" ref="F13:F16" si="0">D13-B13</f>
        <v>35.300000000000182</v>
      </c>
    </row>
    <row r="14" spans="1:6" ht="15.75">
      <c r="A14" s="132" t="s">
        <v>159</v>
      </c>
      <c r="B14" s="1217">
        <v>787.2</v>
      </c>
      <c r="C14" s="1218">
        <v>809.8</v>
      </c>
      <c r="D14" s="1218">
        <v>823.7</v>
      </c>
      <c r="E14" s="1219" t="s">
        <v>491</v>
      </c>
      <c r="F14" s="1220">
        <f t="shared" si="0"/>
        <v>36.5</v>
      </c>
    </row>
    <row r="15" spans="1:6" ht="15.75">
      <c r="A15" s="135" t="s">
        <v>160</v>
      </c>
      <c r="B15" s="1217">
        <v>320.89999999999998</v>
      </c>
      <c r="C15" s="1218">
        <v>322.60000000000002</v>
      </c>
      <c r="D15" s="1218">
        <v>319.7</v>
      </c>
      <c r="E15" s="1221">
        <v>1.7</v>
      </c>
      <c r="F15" s="1222">
        <f t="shared" si="0"/>
        <v>-1.1999999999999886</v>
      </c>
    </row>
    <row r="16" spans="1:6" ht="16.5" thickBot="1">
      <c r="A16" s="136" t="s">
        <v>161</v>
      </c>
      <c r="B16" s="1223">
        <v>1.9</v>
      </c>
      <c r="C16" s="1224">
        <v>2.1</v>
      </c>
      <c r="D16" s="1224">
        <v>2.8</v>
      </c>
      <c r="E16" s="1234" t="s">
        <v>490</v>
      </c>
      <c r="F16" s="1222">
        <f t="shared" si="0"/>
        <v>0.89999999999999991</v>
      </c>
    </row>
    <row r="17" spans="1:11">
      <c r="A17" s="1591" t="s">
        <v>162</v>
      </c>
      <c r="B17" s="1585" t="s">
        <v>163</v>
      </c>
      <c r="C17" s="1586"/>
      <c r="D17" s="1586"/>
      <c r="E17" s="1585" t="s">
        <v>164</v>
      </c>
      <c r="F17" s="1589"/>
    </row>
    <row r="18" spans="1:11" ht="15.75" thickBot="1">
      <c r="A18" s="1592"/>
      <c r="B18" s="1587"/>
      <c r="C18" s="1588"/>
      <c r="D18" s="1588"/>
      <c r="E18" s="1587"/>
      <c r="F18" s="1590"/>
    </row>
    <row r="19" spans="1:11" ht="15.75">
      <c r="A19" s="137" t="s">
        <v>165</v>
      </c>
      <c r="B19" s="1202">
        <v>70.900000000000006</v>
      </c>
      <c r="C19" s="1203">
        <v>71.400000000000006</v>
      </c>
      <c r="D19" s="1230">
        <f>D14/D11*100</f>
        <v>71.863549118827436</v>
      </c>
      <c r="E19" s="1205">
        <v>1</v>
      </c>
      <c r="F19" s="1229">
        <f t="shared" ref="F19:F21" si="1">D19-B19</f>
        <v>0.96354911882743011</v>
      </c>
    </row>
    <row r="20" spans="1:11" ht="15.75">
      <c r="A20" s="138" t="s">
        <v>166</v>
      </c>
      <c r="B20" s="1207">
        <v>28.9</v>
      </c>
      <c r="C20" s="1208">
        <v>28.4</v>
      </c>
      <c r="D20" s="1231">
        <f>D15/D11*100</f>
        <v>27.892165416157738</v>
      </c>
      <c r="E20" s="1232" t="s">
        <v>489</v>
      </c>
      <c r="F20" s="1220">
        <f t="shared" si="1"/>
        <v>-1.0078345838422607</v>
      </c>
    </row>
    <row r="21" spans="1:11" ht="16.5" thickBot="1">
      <c r="A21" s="139" t="s">
        <v>167</v>
      </c>
      <c r="B21" s="1212">
        <v>0.2</v>
      </c>
      <c r="C21" s="1213">
        <v>0.2</v>
      </c>
      <c r="D21" s="1213">
        <v>0.2</v>
      </c>
      <c r="E21" s="1215">
        <v>0.1</v>
      </c>
      <c r="F21" s="1233">
        <f t="shared" si="1"/>
        <v>0</v>
      </c>
    </row>
    <row r="25" spans="1:11">
      <c r="F25" s="1275" t="s">
        <v>853</v>
      </c>
    </row>
    <row r="26" spans="1:11">
      <c r="F26" s="97"/>
    </row>
    <row r="27" spans="1:11" ht="20.25">
      <c r="A27" s="1567" t="s">
        <v>355</v>
      </c>
      <c r="B27" s="1568"/>
      <c r="C27" s="1568"/>
      <c r="D27" s="1568"/>
      <c r="E27" s="1568"/>
      <c r="F27" s="1568"/>
      <c r="G27" s="840"/>
      <c r="H27" s="840"/>
      <c r="I27" s="840"/>
      <c r="J27" s="840"/>
      <c r="K27" s="840"/>
    </row>
    <row r="28" spans="1:11" ht="15.75" thickBot="1">
      <c r="B28" s="1569"/>
      <c r="C28" s="1569"/>
      <c r="D28" s="1569"/>
      <c r="E28" s="1570"/>
      <c r="F28" s="1570"/>
    </row>
    <row r="29" spans="1:11" ht="16.5" thickBot="1">
      <c r="A29" s="1571" t="s">
        <v>155</v>
      </c>
      <c r="B29" s="1573" t="s">
        <v>488</v>
      </c>
      <c r="C29" s="1574"/>
      <c r="D29" s="1574"/>
      <c r="E29" s="1575" t="s">
        <v>487</v>
      </c>
      <c r="F29" s="1576"/>
    </row>
    <row r="30" spans="1:11" ht="15.75">
      <c r="A30" s="1572"/>
      <c r="B30" s="128" t="s">
        <v>485</v>
      </c>
      <c r="C30" s="129" t="s">
        <v>486</v>
      </c>
      <c r="D30" s="354" t="s">
        <v>485</v>
      </c>
      <c r="E30" s="130" t="s">
        <v>484</v>
      </c>
      <c r="F30" s="355" t="s">
        <v>484</v>
      </c>
    </row>
    <row r="31" spans="1:11" ht="18.75" thickBot="1">
      <c r="A31" s="1572"/>
      <c r="B31" s="356">
        <v>2012</v>
      </c>
      <c r="C31" s="357">
        <v>2012</v>
      </c>
      <c r="D31" s="358">
        <v>2013</v>
      </c>
      <c r="E31" s="359">
        <v>2012</v>
      </c>
      <c r="F31" s="360">
        <v>2013</v>
      </c>
    </row>
    <row r="32" spans="1:11" ht="15" customHeight="1">
      <c r="A32" s="1577" t="s">
        <v>168</v>
      </c>
      <c r="B32" s="1579" t="s">
        <v>157</v>
      </c>
      <c r="C32" s="1580"/>
      <c r="D32" s="1580"/>
      <c r="E32" s="1579" t="s">
        <v>157</v>
      </c>
      <c r="F32" s="1583"/>
    </row>
    <row r="33" spans="1:6" ht="15.75" thickBot="1">
      <c r="A33" s="1578"/>
      <c r="B33" s="1581"/>
      <c r="C33" s="1582"/>
      <c r="D33" s="1582"/>
      <c r="E33" s="1581"/>
      <c r="F33" s="1584"/>
    </row>
    <row r="34" spans="1:6" ht="15.75">
      <c r="A34" s="140" t="s">
        <v>34</v>
      </c>
      <c r="B34" s="1226">
        <v>1741.7</v>
      </c>
      <c r="C34" s="1227">
        <v>1770.3</v>
      </c>
      <c r="D34" s="1227">
        <v>1788.8</v>
      </c>
      <c r="E34" s="1228">
        <f>C34-B34</f>
        <v>28.599999999999909</v>
      </c>
      <c r="F34" s="1229">
        <f>D34-B34</f>
        <v>47.099999999999909</v>
      </c>
    </row>
    <row r="35" spans="1:6" ht="15.75">
      <c r="A35" s="141" t="s">
        <v>23</v>
      </c>
      <c r="B35" s="133"/>
      <c r="C35" s="134"/>
      <c r="D35" s="134"/>
      <c r="E35" s="362"/>
      <c r="F35" s="626"/>
    </row>
    <row r="36" spans="1:6" ht="15.75">
      <c r="A36" s="142" t="s">
        <v>169</v>
      </c>
      <c r="B36" s="1217">
        <v>1682.6</v>
      </c>
      <c r="C36" s="1218">
        <v>1709.9</v>
      </c>
      <c r="D36" s="1218">
        <v>1728.5</v>
      </c>
      <c r="E36" s="1219">
        <f t="shared" ref="E36:E39" si="2">C36-B36</f>
        <v>27.300000000000182</v>
      </c>
      <c r="F36" s="1220">
        <f t="shared" ref="F36:F39" si="3">D36-B36</f>
        <v>45.900000000000091</v>
      </c>
    </row>
    <row r="37" spans="1:6" ht="15.75">
      <c r="A37" s="142" t="s">
        <v>170</v>
      </c>
      <c r="B37" s="1217">
        <v>722.5</v>
      </c>
      <c r="C37" s="1218">
        <v>729.5</v>
      </c>
      <c r="D37" s="1218">
        <v>702</v>
      </c>
      <c r="E37" s="1221">
        <f t="shared" si="2"/>
        <v>7</v>
      </c>
      <c r="F37" s="1220">
        <f t="shared" si="3"/>
        <v>-20.5</v>
      </c>
    </row>
    <row r="38" spans="1:6" ht="15.75">
      <c r="A38" s="143" t="s">
        <v>171</v>
      </c>
      <c r="B38" s="1217">
        <v>960.1</v>
      </c>
      <c r="C38" s="1218">
        <v>980.4</v>
      </c>
      <c r="D38" s="1218">
        <v>1026.5</v>
      </c>
      <c r="E38" s="1221">
        <f t="shared" si="2"/>
        <v>20.299999999999955</v>
      </c>
      <c r="F38" s="1222">
        <f t="shared" si="3"/>
        <v>66.399999999999977</v>
      </c>
    </row>
    <row r="39" spans="1:6" ht="16.5" thickBot="1">
      <c r="A39" s="144" t="s">
        <v>172</v>
      </c>
      <c r="B39" s="1223">
        <v>59.1</v>
      </c>
      <c r="C39" s="1224">
        <v>60.4</v>
      </c>
      <c r="D39" s="1224">
        <v>60.3</v>
      </c>
      <c r="E39" s="1225">
        <f t="shared" si="2"/>
        <v>1.2999999999999972</v>
      </c>
      <c r="F39" s="1222">
        <f t="shared" si="3"/>
        <v>1.1999999999999957</v>
      </c>
    </row>
    <row r="40" spans="1:6" ht="15" customHeight="1">
      <c r="A40" s="1577" t="s">
        <v>173</v>
      </c>
      <c r="B40" s="1585" t="s">
        <v>163</v>
      </c>
      <c r="C40" s="1586"/>
      <c r="D40" s="1586"/>
      <c r="E40" s="1585" t="s">
        <v>164</v>
      </c>
      <c r="F40" s="1589"/>
    </row>
    <row r="41" spans="1:6" ht="15.75" thickBot="1">
      <c r="A41" s="1578"/>
      <c r="B41" s="1587"/>
      <c r="C41" s="1588"/>
      <c r="D41" s="1588"/>
      <c r="E41" s="1587"/>
      <c r="F41" s="1590"/>
    </row>
    <row r="42" spans="1:6" ht="15.75">
      <c r="A42" s="145" t="s">
        <v>174</v>
      </c>
      <c r="B42" s="1202">
        <v>41.5</v>
      </c>
      <c r="C42" s="1203">
        <v>41.2</v>
      </c>
      <c r="D42" s="1204">
        <f>D37/D34*100</f>
        <v>39.244186046511629</v>
      </c>
      <c r="E42" s="1205">
        <f t="shared" ref="E42:E44" si="4">C42-B42</f>
        <v>-0.29999999999999716</v>
      </c>
      <c r="F42" s="1206">
        <f>D42-B42</f>
        <v>-2.2558139534883708</v>
      </c>
    </row>
    <row r="43" spans="1:6" ht="15.75">
      <c r="A43" s="141" t="s">
        <v>175</v>
      </c>
      <c r="B43" s="1207">
        <v>55.1</v>
      </c>
      <c r="C43" s="1208">
        <v>55.4</v>
      </c>
      <c r="D43" s="1209">
        <f>D38/D34*100</f>
        <v>57.384838998211094</v>
      </c>
      <c r="E43" s="1210">
        <f t="shared" si="4"/>
        <v>0.29999999999999716</v>
      </c>
      <c r="F43" s="1211">
        <f>D43-B43</f>
        <v>2.284838998211093</v>
      </c>
    </row>
    <row r="44" spans="1:6" ht="16.5" thickBot="1">
      <c r="A44" s="146" t="s">
        <v>176</v>
      </c>
      <c r="B44" s="1212">
        <v>3.4</v>
      </c>
      <c r="C44" s="1213">
        <v>3.4</v>
      </c>
      <c r="D44" s="1214">
        <v>3.4</v>
      </c>
      <c r="E44" s="1215">
        <f t="shared" si="4"/>
        <v>0</v>
      </c>
      <c r="F44" s="1216">
        <v>0</v>
      </c>
    </row>
    <row r="46" spans="1:6">
      <c r="A46" s="1274" t="s">
        <v>867</v>
      </c>
    </row>
  </sheetData>
  <mergeCells count="24">
    <mergeCell ref="A4:F4"/>
    <mergeCell ref="B5:D5"/>
    <mergeCell ref="E5:F5"/>
    <mergeCell ref="A6:A8"/>
    <mergeCell ref="B6:D6"/>
    <mergeCell ref="E6:F6"/>
    <mergeCell ref="A9:A10"/>
    <mergeCell ref="B9:D10"/>
    <mergeCell ref="E9:F10"/>
    <mergeCell ref="A17:A18"/>
    <mergeCell ref="B17:D18"/>
    <mergeCell ref="E17:F18"/>
    <mergeCell ref="A32:A33"/>
    <mergeCell ref="B32:D33"/>
    <mergeCell ref="E32:F33"/>
    <mergeCell ref="A40:A41"/>
    <mergeCell ref="B40:D41"/>
    <mergeCell ref="E40:F41"/>
    <mergeCell ref="A27:F27"/>
    <mergeCell ref="B28:D28"/>
    <mergeCell ref="E28:F28"/>
    <mergeCell ref="A29:A31"/>
    <mergeCell ref="B29:D29"/>
    <mergeCell ref="E29:F29"/>
  </mergeCells>
  <printOptions horizontalCentered="1" verticalCentered="1"/>
  <pageMargins left="0" right="0" top="0.74803149606299213" bottom="0.74803149606299213" header="0.31496062992125984" footer="0.31496062992125984"/>
  <pageSetup paperSize="9" scale="8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"/>
  <sheetViews>
    <sheetView zoomScaleNormal="100" workbookViewId="0">
      <selection activeCell="AB37" sqref="AB37"/>
    </sheetView>
  </sheetViews>
  <sheetFormatPr defaultColWidth="5.140625" defaultRowHeight="12.75"/>
  <cols>
    <col min="1" max="1" width="45" style="693" customWidth="1"/>
    <col min="2" max="256" width="5.140625" style="693"/>
    <col min="257" max="257" width="45" style="693" customWidth="1"/>
    <col min="258" max="512" width="5.140625" style="693"/>
    <col min="513" max="513" width="45" style="693" customWidth="1"/>
    <col min="514" max="768" width="5.140625" style="693"/>
    <col min="769" max="769" width="45" style="693" customWidth="1"/>
    <col min="770" max="1024" width="5.140625" style="693"/>
    <col min="1025" max="1025" width="45" style="693" customWidth="1"/>
    <col min="1026" max="1280" width="5.140625" style="693"/>
    <col min="1281" max="1281" width="45" style="693" customWidth="1"/>
    <col min="1282" max="1536" width="5.140625" style="693"/>
    <col min="1537" max="1537" width="45" style="693" customWidth="1"/>
    <col min="1538" max="1792" width="5.140625" style="693"/>
    <col min="1793" max="1793" width="45" style="693" customWidth="1"/>
    <col min="1794" max="2048" width="5.140625" style="693"/>
    <col min="2049" max="2049" width="45" style="693" customWidth="1"/>
    <col min="2050" max="2304" width="5.140625" style="693"/>
    <col min="2305" max="2305" width="45" style="693" customWidth="1"/>
    <col min="2306" max="2560" width="5.140625" style="693"/>
    <col min="2561" max="2561" width="45" style="693" customWidth="1"/>
    <col min="2562" max="2816" width="5.140625" style="693"/>
    <col min="2817" max="2817" width="45" style="693" customWidth="1"/>
    <col min="2818" max="3072" width="5.140625" style="693"/>
    <col min="3073" max="3073" width="45" style="693" customWidth="1"/>
    <col min="3074" max="3328" width="5.140625" style="693"/>
    <col min="3329" max="3329" width="45" style="693" customWidth="1"/>
    <col min="3330" max="3584" width="5.140625" style="693"/>
    <col min="3585" max="3585" width="45" style="693" customWidth="1"/>
    <col min="3586" max="3840" width="5.140625" style="693"/>
    <col min="3841" max="3841" width="45" style="693" customWidth="1"/>
    <col min="3842" max="4096" width="5.140625" style="693"/>
    <col min="4097" max="4097" width="45" style="693" customWidth="1"/>
    <col min="4098" max="4352" width="5.140625" style="693"/>
    <col min="4353" max="4353" width="45" style="693" customWidth="1"/>
    <col min="4354" max="4608" width="5.140625" style="693"/>
    <col min="4609" max="4609" width="45" style="693" customWidth="1"/>
    <col min="4610" max="4864" width="5.140625" style="693"/>
    <col min="4865" max="4865" width="45" style="693" customWidth="1"/>
    <col min="4866" max="5120" width="5.140625" style="693"/>
    <col min="5121" max="5121" width="45" style="693" customWidth="1"/>
    <col min="5122" max="5376" width="5.140625" style="693"/>
    <col min="5377" max="5377" width="45" style="693" customWidth="1"/>
    <col min="5378" max="5632" width="5.140625" style="693"/>
    <col min="5633" max="5633" width="45" style="693" customWidth="1"/>
    <col min="5634" max="5888" width="5.140625" style="693"/>
    <col min="5889" max="5889" width="45" style="693" customWidth="1"/>
    <col min="5890" max="6144" width="5.140625" style="693"/>
    <col min="6145" max="6145" width="45" style="693" customWidth="1"/>
    <col min="6146" max="6400" width="5.140625" style="693"/>
    <col min="6401" max="6401" width="45" style="693" customWidth="1"/>
    <col min="6402" max="6656" width="5.140625" style="693"/>
    <col min="6657" max="6657" width="45" style="693" customWidth="1"/>
    <col min="6658" max="6912" width="5.140625" style="693"/>
    <col min="6913" max="6913" width="45" style="693" customWidth="1"/>
    <col min="6914" max="7168" width="5.140625" style="693"/>
    <col min="7169" max="7169" width="45" style="693" customWidth="1"/>
    <col min="7170" max="7424" width="5.140625" style="693"/>
    <col min="7425" max="7425" width="45" style="693" customWidth="1"/>
    <col min="7426" max="7680" width="5.140625" style="693"/>
    <col min="7681" max="7681" width="45" style="693" customWidth="1"/>
    <col min="7682" max="7936" width="5.140625" style="693"/>
    <col min="7937" max="7937" width="45" style="693" customWidth="1"/>
    <col min="7938" max="8192" width="5.140625" style="693"/>
    <col min="8193" max="8193" width="45" style="693" customWidth="1"/>
    <col min="8194" max="8448" width="5.140625" style="693"/>
    <col min="8449" max="8449" width="45" style="693" customWidth="1"/>
    <col min="8450" max="8704" width="5.140625" style="693"/>
    <col min="8705" max="8705" width="45" style="693" customWidth="1"/>
    <col min="8706" max="8960" width="5.140625" style="693"/>
    <col min="8961" max="8961" width="45" style="693" customWidth="1"/>
    <col min="8962" max="9216" width="5.140625" style="693"/>
    <col min="9217" max="9217" width="45" style="693" customWidth="1"/>
    <col min="9218" max="9472" width="5.140625" style="693"/>
    <col min="9473" max="9473" width="45" style="693" customWidth="1"/>
    <col min="9474" max="9728" width="5.140625" style="693"/>
    <col min="9729" max="9729" width="45" style="693" customWidth="1"/>
    <col min="9730" max="9984" width="5.140625" style="693"/>
    <col min="9985" max="9985" width="45" style="693" customWidth="1"/>
    <col min="9986" max="10240" width="5.140625" style="693"/>
    <col min="10241" max="10241" width="45" style="693" customWidth="1"/>
    <col min="10242" max="10496" width="5.140625" style="693"/>
    <col min="10497" max="10497" width="45" style="693" customWidth="1"/>
    <col min="10498" max="10752" width="5.140625" style="693"/>
    <col min="10753" max="10753" width="45" style="693" customWidth="1"/>
    <col min="10754" max="11008" width="5.140625" style="693"/>
    <col min="11009" max="11009" width="45" style="693" customWidth="1"/>
    <col min="11010" max="11264" width="5.140625" style="693"/>
    <col min="11265" max="11265" width="45" style="693" customWidth="1"/>
    <col min="11266" max="11520" width="5.140625" style="693"/>
    <col min="11521" max="11521" width="45" style="693" customWidth="1"/>
    <col min="11522" max="11776" width="5.140625" style="693"/>
    <col min="11777" max="11777" width="45" style="693" customWidth="1"/>
    <col min="11778" max="12032" width="5.140625" style="693"/>
    <col min="12033" max="12033" width="45" style="693" customWidth="1"/>
    <col min="12034" max="12288" width="5.140625" style="693"/>
    <col min="12289" max="12289" width="45" style="693" customWidth="1"/>
    <col min="12290" max="12544" width="5.140625" style="693"/>
    <col min="12545" max="12545" width="45" style="693" customWidth="1"/>
    <col min="12546" max="12800" width="5.140625" style="693"/>
    <col min="12801" max="12801" width="45" style="693" customWidth="1"/>
    <col min="12802" max="13056" width="5.140625" style="693"/>
    <col min="13057" max="13057" width="45" style="693" customWidth="1"/>
    <col min="13058" max="13312" width="5.140625" style="693"/>
    <col min="13313" max="13313" width="45" style="693" customWidth="1"/>
    <col min="13314" max="13568" width="5.140625" style="693"/>
    <col min="13569" max="13569" width="45" style="693" customWidth="1"/>
    <col min="13570" max="13824" width="5.140625" style="693"/>
    <col min="13825" max="13825" width="45" style="693" customWidth="1"/>
    <col min="13826" max="14080" width="5.140625" style="693"/>
    <col min="14081" max="14081" width="45" style="693" customWidth="1"/>
    <col min="14082" max="14336" width="5.140625" style="693"/>
    <col min="14337" max="14337" width="45" style="693" customWidth="1"/>
    <col min="14338" max="14592" width="5.140625" style="693"/>
    <col min="14593" max="14593" width="45" style="693" customWidth="1"/>
    <col min="14594" max="14848" width="5.140625" style="693"/>
    <col min="14849" max="14849" width="45" style="693" customWidth="1"/>
    <col min="14850" max="15104" width="5.140625" style="693"/>
    <col min="15105" max="15105" width="45" style="693" customWidth="1"/>
    <col min="15106" max="15360" width="5.140625" style="693"/>
    <col min="15361" max="15361" width="45" style="693" customWidth="1"/>
    <col min="15362" max="15616" width="5.140625" style="693"/>
    <col min="15617" max="15617" width="45" style="693" customWidth="1"/>
    <col min="15618" max="15872" width="5.140625" style="693"/>
    <col min="15873" max="15873" width="45" style="693" customWidth="1"/>
    <col min="15874" max="16128" width="5.140625" style="693"/>
    <col min="16129" max="16129" width="45" style="693" customWidth="1"/>
    <col min="16130" max="16384" width="5.140625" style="693"/>
  </cols>
  <sheetData>
    <row r="1" spans="1:10" ht="23.25">
      <c r="A1" s="1594" t="s">
        <v>528</v>
      </c>
      <c r="B1" s="1594"/>
      <c r="C1" s="1594"/>
      <c r="D1" s="1594"/>
      <c r="E1" s="1594"/>
      <c r="F1" s="1594"/>
      <c r="G1" s="1594"/>
      <c r="H1" s="1595"/>
      <c r="I1" s="1595"/>
      <c r="J1" s="1595"/>
    </row>
    <row r="2" spans="1:10" ht="23.25">
      <c r="A2" s="1594" t="s">
        <v>527</v>
      </c>
      <c r="B2" s="1594"/>
      <c r="C2" s="1594"/>
      <c r="D2" s="1594"/>
      <c r="E2" s="1594"/>
      <c r="F2" s="1594"/>
      <c r="G2" s="1594"/>
      <c r="H2" s="1595"/>
      <c r="I2" s="1595"/>
      <c r="J2" s="1595"/>
    </row>
    <row r="3" spans="1:10" ht="23.25">
      <c r="A3" s="1594" t="s">
        <v>526</v>
      </c>
      <c r="B3" s="1594"/>
      <c r="C3" s="1594"/>
      <c r="D3" s="1594"/>
      <c r="E3" s="1594"/>
      <c r="F3" s="1594"/>
      <c r="G3" s="1594"/>
      <c r="H3" s="1595"/>
      <c r="I3" s="1595"/>
      <c r="J3" s="1595"/>
    </row>
  </sheetData>
  <mergeCells count="3">
    <mergeCell ref="A2:J2"/>
    <mergeCell ref="A1:J1"/>
    <mergeCell ref="A3:J3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portrait" horizontalDpi="12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19" zoomScale="125" zoomScaleNormal="125" workbookViewId="0">
      <selection activeCell="I43" sqref="I43"/>
    </sheetView>
  </sheetViews>
  <sheetFormatPr defaultColWidth="9.140625" defaultRowHeight="12.75"/>
  <cols>
    <col min="1" max="1" width="32.42578125" style="147" customWidth="1"/>
    <col min="2" max="5" width="14.7109375" style="147" customWidth="1"/>
    <col min="6" max="16384" width="9.140625" style="147"/>
  </cols>
  <sheetData>
    <row r="1" spans="1:5" ht="24.95" customHeight="1">
      <c r="E1" s="148" t="s">
        <v>177</v>
      </c>
    </row>
    <row r="2" spans="1:5" ht="24.95" customHeight="1"/>
    <row r="3" spans="1:5" ht="24.95" customHeight="1">
      <c r="A3" s="149" t="s">
        <v>178</v>
      </c>
      <c r="B3" s="149"/>
      <c r="C3" s="149"/>
      <c r="D3" s="149"/>
      <c r="E3" s="149"/>
    </row>
    <row r="4" spans="1:5" ht="24.95" customHeight="1">
      <c r="A4" s="150" t="s">
        <v>179</v>
      </c>
      <c r="B4" s="150"/>
      <c r="C4" s="150"/>
      <c r="D4" s="150"/>
      <c r="E4" s="150"/>
    </row>
    <row r="5" spans="1:5" ht="24.95" customHeight="1" thickBot="1"/>
    <row r="6" spans="1:5" ht="13.5" thickBot="1">
      <c r="A6" s="1281" t="s">
        <v>180</v>
      </c>
      <c r="B6" s="151" t="s">
        <v>157</v>
      </c>
      <c r="C6" s="152"/>
      <c r="D6" s="153" t="s">
        <v>4</v>
      </c>
      <c r="E6" s="152"/>
    </row>
    <row r="7" spans="1:5" ht="35.25" customHeight="1" thickBot="1">
      <c r="A7" s="1282"/>
      <c r="B7" s="154" t="s">
        <v>423</v>
      </c>
      <c r="C7" s="154" t="s">
        <v>424</v>
      </c>
      <c r="D7" s="155" t="s">
        <v>6</v>
      </c>
      <c r="E7" s="156" t="s">
        <v>495</v>
      </c>
    </row>
    <row r="8" spans="1:5" ht="20.100000000000001" customHeight="1" thickBot="1">
      <c r="A8" s="157" t="s">
        <v>181</v>
      </c>
      <c r="B8" s="841">
        <v>1507</v>
      </c>
      <c r="C8" s="842">
        <v>1505.9</v>
      </c>
      <c r="D8" s="848" t="s">
        <v>496</v>
      </c>
      <c r="E8" s="849">
        <v>98.230088495575231</v>
      </c>
    </row>
    <row r="9" spans="1:5" ht="20.100000000000001" customHeight="1">
      <c r="A9" s="160" t="s">
        <v>182</v>
      </c>
      <c r="B9" s="843"/>
      <c r="C9" s="844"/>
      <c r="D9" s="850"/>
      <c r="E9" s="851"/>
    </row>
    <row r="10" spans="1:5" ht="20.100000000000001" customHeight="1">
      <c r="A10" s="160" t="s">
        <v>497</v>
      </c>
      <c r="B10" s="843">
        <v>810.8</v>
      </c>
      <c r="C10" s="844">
        <v>810.2</v>
      </c>
      <c r="D10" s="850" t="s">
        <v>496</v>
      </c>
      <c r="E10" s="852">
        <v>98.230088495575231</v>
      </c>
    </row>
    <row r="11" spans="1:5" ht="20.100000000000001" customHeight="1">
      <c r="A11" s="160" t="s">
        <v>183</v>
      </c>
      <c r="B11" s="843">
        <v>614.1</v>
      </c>
      <c r="C11" s="844">
        <v>612.4</v>
      </c>
      <c r="D11" s="850" t="s">
        <v>498</v>
      </c>
      <c r="E11" s="852">
        <v>98.033431661750257</v>
      </c>
    </row>
    <row r="12" spans="1:5" ht="20.100000000000001" customHeight="1">
      <c r="A12" s="160" t="s">
        <v>184</v>
      </c>
      <c r="B12" s="843">
        <v>284.10000000000002</v>
      </c>
      <c r="C12" s="844">
        <v>285.89999999999998</v>
      </c>
      <c r="D12" s="853">
        <v>100.7</v>
      </c>
      <c r="E12" s="852">
        <v>99.016715830875128</v>
      </c>
    </row>
    <row r="13" spans="1:5" ht="20.100000000000001" customHeight="1">
      <c r="A13" s="160" t="s">
        <v>499</v>
      </c>
      <c r="B13" s="843">
        <v>274.3</v>
      </c>
      <c r="C13" s="844">
        <v>273.89999999999998</v>
      </c>
      <c r="D13" s="850" t="s">
        <v>105</v>
      </c>
      <c r="E13" s="852">
        <v>98.131760078662737</v>
      </c>
    </row>
    <row r="14" spans="1:5" ht="20.100000000000001" customHeight="1">
      <c r="A14" s="160" t="s">
        <v>500</v>
      </c>
      <c r="B14" s="843">
        <v>66</v>
      </c>
      <c r="C14" s="844">
        <v>63.6</v>
      </c>
      <c r="D14" s="850" t="s">
        <v>501</v>
      </c>
      <c r="E14" s="852">
        <v>94.690265486725664</v>
      </c>
    </row>
    <row r="15" spans="1:5" ht="20.100000000000001" customHeight="1" thickBot="1">
      <c r="A15" s="161" t="s">
        <v>502</v>
      </c>
      <c r="B15" s="845">
        <v>71.900000000000006</v>
      </c>
      <c r="C15" s="846">
        <v>72.400000000000006</v>
      </c>
      <c r="D15" s="854" t="s">
        <v>503</v>
      </c>
      <c r="E15" s="852">
        <v>99.016715830875128</v>
      </c>
    </row>
    <row r="16" spans="1:5" ht="20.100000000000001" customHeight="1" thickBot="1">
      <c r="A16" s="157" t="s">
        <v>185</v>
      </c>
      <c r="B16" s="841">
        <v>480.7</v>
      </c>
      <c r="C16" s="847">
        <v>483.9</v>
      </c>
      <c r="D16" s="848" t="s">
        <v>503</v>
      </c>
      <c r="E16" s="849">
        <v>99.016715830875128</v>
      </c>
    </row>
    <row r="17" spans="1:5" ht="20.100000000000001" customHeight="1">
      <c r="A17" s="160" t="s">
        <v>182</v>
      </c>
      <c r="B17" s="843"/>
      <c r="C17" s="844"/>
      <c r="D17" s="850"/>
      <c r="E17" s="855"/>
    </row>
    <row r="18" spans="1:5" ht="20.100000000000001" customHeight="1">
      <c r="A18" s="160" t="s">
        <v>515</v>
      </c>
      <c r="B18" s="843">
        <v>9.4</v>
      </c>
      <c r="C18" s="844">
        <v>8.4</v>
      </c>
      <c r="D18" s="850" t="s">
        <v>504</v>
      </c>
      <c r="E18" s="855">
        <v>87.8</v>
      </c>
    </row>
    <row r="19" spans="1:5" ht="20.100000000000001" customHeight="1">
      <c r="A19" s="160" t="s">
        <v>516</v>
      </c>
      <c r="B19" s="843">
        <v>72.599999999999994</v>
      </c>
      <c r="C19" s="844">
        <v>68.599999999999994</v>
      </c>
      <c r="D19" s="850" t="s">
        <v>505</v>
      </c>
      <c r="E19" s="855">
        <v>92.822025565388415</v>
      </c>
    </row>
    <row r="20" spans="1:5" ht="20.100000000000001" customHeight="1">
      <c r="A20" s="160" t="s">
        <v>186</v>
      </c>
      <c r="B20" s="843">
        <v>324.39999999999998</v>
      </c>
      <c r="C20" s="844">
        <v>330.9</v>
      </c>
      <c r="D20" s="850" t="s">
        <v>107</v>
      </c>
      <c r="E20" s="855">
        <v>100.29498525073747</v>
      </c>
    </row>
    <row r="21" spans="1:5" ht="20.100000000000001" customHeight="1" thickBot="1">
      <c r="A21" s="162" t="s">
        <v>517</v>
      </c>
      <c r="B21" s="845">
        <v>74.3</v>
      </c>
      <c r="C21" s="846">
        <v>76.099999999999994</v>
      </c>
      <c r="D21" s="854" t="s">
        <v>506</v>
      </c>
      <c r="E21" s="855">
        <v>100.68829891838743</v>
      </c>
    </row>
    <row r="22" spans="1:5" ht="20.100000000000001" customHeight="1" thickBot="1">
      <c r="A22" s="157" t="s">
        <v>518</v>
      </c>
      <c r="B22" s="841">
        <v>1026.3</v>
      </c>
      <c r="C22" s="847">
        <v>1022</v>
      </c>
      <c r="D22" s="848" t="s">
        <v>386</v>
      </c>
      <c r="E22" s="849">
        <v>97.935103244837762</v>
      </c>
    </row>
    <row r="23" spans="1:5" ht="20.100000000000001" customHeight="1">
      <c r="A23" s="160" t="s">
        <v>182</v>
      </c>
      <c r="B23" s="843"/>
      <c r="C23" s="844"/>
      <c r="D23" s="850"/>
      <c r="E23" s="855"/>
    </row>
    <row r="24" spans="1:5" ht="20.100000000000001" customHeight="1" thickBot="1">
      <c r="A24" s="160" t="s">
        <v>187</v>
      </c>
      <c r="B24" s="843">
        <v>936</v>
      </c>
      <c r="C24" s="844">
        <v>941.7</v>
      </c>
      <c r="D24" s="850" t="s">
        <v>507</v>
      </c>
      <c r="E24" s="856">
        <v>98.918387413962634</v>
      </c>
    </row>
    <row r="25" spans="1:5" ht="20.100000000000001" customHeight="1" thickBot="1">
      <c r="A25" s="157" t="s">
        <v>188</v>
      </c>
      <c r="B25" s="841">
        <v>100.3</v>
      </c>
      <c r="C25" s="847">
        <v>96.8</v>
      </c>
      <c r="D25" s="848" t="s">
        <v>508</v>
      </c>
      <c r="E25" s="857">
        <v>94.886922320550653</v>
      </c>
    </row>
    <row r="26" spans="1:5" ht="20.100000000000001" customHeight="1" thickBot="1">
      <c r="A26" s="157" t="s">
        <v>858</v>
      </c>
      <c r="B26" s="841">
        <v>9.77</v>
      </c>
      <c r="C26" s="847">
        <v>9.4700000000000006</v>
      </c>
      <c r="D26" s="158" t="s">
        <v>189</v>
      </c>
      <c r="E26" s="159" t="s">
        <v>189</v>
      </c>
    </row>
    <row r="27" spans="1:5">
      <c r="A27" s="163" t="s">
        <v>190</v>
      </c>
    </row>
    <row r="28" spans="1:5">
      <c r="A28" s="645"/>
    </row>
    <row r="29" spans="1:5" ht="13.5">
      <c r="A29" s="164" t="s">
        <v>509</v>
      </c>
    </row>
    <row r="30" spans="1:5" ht="13.5">
      <c r="A30" s="164" t="s">
        <v>510</v>
      </c>
    </row>
    <row r="31" spans="1:5" ht="13.5">
      <c r="A31" s="164" t="s">
        <v>811</v>
      </c>
    </row>
    <row r="32" spans="1:5">
      <c r="A32" s="646" t="s">
        <v>812</v>
      </c>
    </row>
    <row r="33" spans="1:1" ht="13.5">
      <c r="A33" s="647" t="s">
        <v>511</v>
      </c>
    </row>
    <row r="34" spans="1:1" ht="13.5">
      <c r="A34" s="648" t="s">
        <v>512</v>
      </c>
    </row>
    <row r="35" spans="1:1" ht="13.5">
      <c r="A35" s="648" t="s">
        <v>519</v>
      </c>
    </row>
    <row r="36" spans="1:1" ht="13.5">
      <c r="A36" s="648" t="s">
        <v>520</v>
      </c>
    </row>
    <row r="37" spans="1:1" ht="13.5">
      <c r="A37" s="647" t="s">
        <v>521</v>
      </c>
    </row>
    <row r="38" spans="1:1" ht="13.5">
      <c r="A38" s="648" t="s">
        <v>522</v>
      </c>
    </row>
    <row r="39" spans="1:1" ht="13.5">
      <c r="A39" s="648" t="s">
        <v>523</v>
      </c>
    </row>
    <row r="41" spans="1:1">
      <c r="A41" s="649" t="s">
        <v>191</v>
      </c>
    </row>
    <row r="42" spans="1:1">
      <c r="A42" s="650"/>
    </row>
    <row r="43" spans="1:1" ht="13.5">
      <c r="A43" s="165"/>
    </row>
    <row r="44" spans="1:1" ht="13.5">
      <c r="A44" s="165"/>
    </row>
  </sheetData>
  <mergeCells count="1">
    <mergeCell ref="A6:A7"/>
  </mergeCells>
  <printOptions horizontalCentered="1" verticalCentered="1"/>
  <pageMargins left="0" right="0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18"/>
  <sheetViews>
    <sheetView zoomScaleNormal="100" workbookViewId="0">
      <selection activeCell="D25" sqref="D25"/>
    </sheetView>
  </sheetViews>
  <sheetFormatPr defaultColWidth="5.140625" defaultRowHeight="12.75"/>
  <cols>
    <col min="1" max="1" width="15.28515625" style="693" customWidth="1"/>
    <col min="2" max="2" width="71" style="693" customWidth="1"/>
    <col min="3" max="3" width="7.5703125" style="693" customWidth="1"/>
    <col min="4" max="256" width="5.140625" style="693"/>
    <col min="257" max="257" width="14.42578125" style="693" bestFit="1" customWidth="1"/>
    <col min="258" max="258" width="60.7109375" style="693" bestFit="1" customWidth="1"/>
    <col min="259" max="259" width="6" style="693" bestFit="1" customWidth="1"/>
    <col min="260" max="512" width="5.140625" style="693"/>
    <col min="513" max="513" width="14.42578125" style="693" bestFit="1" customWidth="1"/>
    <col min="514" max="514" width="60.7109375" style="693" bestFit="1" customWidth="1"/>
    <col min="515" max="515" width="6" style="693" bestFit="1" customWidth="1"/>
    <col min="516" max="768" width="5.140625" style="693"/>
    <col min="769" max="769" width="14.42578125" style="693" bestFit="1" customWidth="1"/>
    <col min="770" max="770" width="60.7109375" style="693" bestFit="1" customWidth="1"/>
    <col min="771" max="771" width="6" style="693" bestFit="1" customWidth="1"/>
    <col min="772" max="1024" width="5.140625" style="693"/>
    <col min="1025" max="1025" width="14.42578125" style="693" bestFit="1" customWidth="1"/>
    <col min="1026" max="1026" width="60.7109375" style="693" bestFit="1" customWidth="1"/>
    <col min="1027" max="1027" width="6" style="693" bestFit="1" customWidth="1"/>
    <col min="1028" max="1280" width="5.140625" style="693"/>
    <col min="1281" max="1281" width="14.42578125" style="693" bestFit="1" customWidth="1"/>
    <col min="1282" max="1282" width="60.7109375" style="693" bestFit="1" customWidth="1"/>
    <col min="1283" max="1283" width="6" style="693" bestFit="1" customWidth="1"/>
    <col min="1284" max="1536" width="5.140625" style="693"/>
    <col min="1537" max="1537" width="14.42578125" style="693" bestFit="1" customWidth="1"/>
    <col min="1538" max="1538" width="60.7109375" style="693" bestFit="1" customWidth="1"/>
    <col min="1539" max="1539" width="6" style="693" bestFit="1" customWidth="1"/>
    <col min="1540" max="1792" width="5.140625" style="693"/>
    <col min="1793" max="1793" width="14.42578125" style="693" bestFit="1" customWidth="1"/>
    <col min="1794" max="1794" width="60.7109375" style="693" bestFit="1" customWidth="1"/>
    <col min="1795" max="1795" width="6" style="693" bestFit="1" customWidth="1"/>
    <col min="1796" max="2048" width="5.140625" style="693"/>
    <col min="2049" max="2049" width="14.42578125" style="693" bestFit="1" customWidth="1"/>
    <col min="2050" max="2050" width="60.7109375" style="693" bestFit="1" customWidth="1"/>
    <col min="2051" max="2051" width="6" style="693" bestFit="1" customWidth="1"/>
    <col min="2052" max="2304" width="5.140625" style="693"/>
    <col min="2305" max="2305" width="14.42578125" style="693" bestFit="1" customWidth="1"/>
    <col min="2306" max="2306" width="60.7109375" style="693" bestFit="1" customWidth="1"/>
    <col min="2307" max="2307" width="6" style="693" bestFit="1" customWidth="1"/>
    <col min="2308" max="2560" width="5.140625" style="693"/>
    <col min="2561" max="2561" width="14.42578125" style="693" bestFit="1" customWidth="1"/>
    <col min="2562" max="2562" width="60.7109375" style="693" bestFit="1" customWidth="1"/>
    <col min="2563" max="2563" width="6" style="693" bestFit="1" customWidth="1"/>
    <col min="2564" max="2816" width="5.140625" style="693"/>
    <col min="2817" max="2817" width="14.42578125" style="693" bestFit="1" customWidth="1"/>
    <col min="2818" max="2818" width="60.7109375" style="693" bestFit="1" customWidth="1"/>
    <col min="2819" max="2819" width="6" style="693" bestFit="1" customWidth="1"/>
    <col min="2820" max="3072" width="5.140625" style="693"/>
    <col min="3073" max="3073" width="14.42578125" style="693" bestFit="1" customWidth="1"/>
    <col min="3074" max="3074" width="60.7109375" style="693" bestFit="1" customWidth="1"/>
    <col min="3075" max="3075" width="6" style="693" bestFit="1" customWidth="1"/>
    <col min="3076" max="3328" width="5.140625" style="693"/>
    <col min="3329" max="3329" width="14.42578125" style="693" bestFit="1" customWidth="1"/>
    <col min="3330" max="3330" width="60.7109375" style="693" bestFit="1" customWidth="1"/>
    <col min="3331" max="3331" width="6" style="693" bestFit="1" customWidth="1"/>
    <col min="3332" max="3584" width="5.140625" style="693"/>
    <col min="3585" max="3585" width="14.42578125" style="693" bestFit="1" customWidth="1"/>
    <col min="3586" max="3586" width="60.7109375" style="693" bestFit="1" customWidth="1"/>
    <col min="3587" max="3587" width="6" style="693" bestFit="1" customWidth="1"/>
    <col min="3588" max="3840" width="5.140625" style="693"/>
    <col min="3841" max="3841" width="14.42578125" style="693" bestFit="1" customWidth="1"/>
    <col min="3842" max="3842" width="60.7109375" style="693" bestFit="1" customWidth="1"/>
    <col min="3843" max="3843" width="6" style="693" bestFit="1" customWidth="1"/>
    <col min="3844" max="4096" width="5.140625" style="693"/>
    <col min="4097" max="4097" width="14.42578125" style="693" bestFit="1" customWidth="1"/>
    <col min="4098" max="4098" width="60.7109375" style="693" bestFit="1" customWidth="1"/>
    <col min="4099" max="4099" width="6" style="693" bestFit="1" customWidth="1"/>
    <col min="4100" max="4352" width="5.140625" style="693"/>
    <col min="4353" max="4353" width="14.42578125" style="693" bestFit="1" customWidth="1"/>
    <col min="4354" max="4354" width="60.7109375" style="693" bestFit="1" customWidth="1"/>
    <col min="4355" max="4355" width="6" style="693" bestFit="1" customWidth="1"/>
    <col min="4356" max="4608" width="5.140625" style="693"/>
    <col min="4609" max="4609" width="14.42578125" style="693" bestFit="1" customWidth="1"/>
    <col min="4610" max="4610" width="60.7109375" style="693" bestFit="1" customWidth="1"/>
    <col min="4611" max="4611" width="6" style="693" bestFit="1" customWidth="1"/>
    <col min="4612" max="4864" width="5.140625" style="693"/>
    <col min="4865" max="4865" width="14.42578125" style="693" bestFit="1" customWidth="1"/>
    <col min="4866" max="4866" width="60.7109375" style="693" bestFit="1" customWidth="1"/>
    <col min="4867" max="4867" width="6" style="693" bestFit="1" customWidth="1"/>
    <col min="4868" max="5120" width="5.140625" style="693"/>
    <col min="5121" max="5121" width="14.42578125" style="693" bestFit="1" customWidth="1"/>
    <col min="5122" max="5122" width="60.7109375" style="693" bestFit="1" customWidth="1"/>
    <col min="5123" max="5123" width="6" style="693" bestFit="1" customWidth="1"/>
    <col min="5124" max="5376" width="5.140625" style="693"/>
    <col min="5377" max="5377" width="14.42578125" style="693" bestFit="1" customWidth="1"/>
    <col min="5378" max="5378" width="60.7109375" style="693" bestFit="1" customWidth="1"/>
    <col min="5379" max="5379" width="6" style="693" bestFit="1" customWidth="1"/>
    <col min="5380" max="5632" width="5.140625" style="693"/>
    <col min="5633" max="5633" width="14.42578125" style="693" bestFit="1" customWidth="1"/>
    <col min="5634" max="5634" width="60.7109375" style="693" bestFit="1" customWidth="1"/>
    <col min="5635" max="5635" width="6" style="693" bestFit="1" customWidth="1"/>
    <col min="5636" max="5888" width="5.140625" style="693"/>
    <col min="5889" max="5889" width="14.42578125" style="693" bestFit="1" customWidth="1"/>
    <col min="5890" max="5890" width="60.7109375" style="693" bestFit="1" customWidth="1"/>
    <col min="5891" max="5891" width="6" style="693" bestFit="1" customWidth="1"/>
    <col min="5892" max="6144" width="5.140625" style="693"/>
    <col min="6145" max="6145" width="14.42578125" style="693" bestFit="1" customWidth="1"/>
    <col min="6146" max="6146" width="60.7109375" style="693" bestFit="1" customWidth="1"/>
    <col min="6147" max="6147" width="6" style="693" bestFit="1" customWidth="1"/>
    <col min="6148" max="6400" width="5.140625" style="693"/>
    <col min="6401" max="6401" width="14.42578125" style="693" bestFit="1" customWidth="1"/>
    <col min="6402" max="6402" width="60.7109375" style="693" bestFit="1" customWidth="1"/>
    <col min="6403" max="6403" width="6" style="693" bestFit="1" customWidth="1"/>
    <col min="6404" max="6656" width="5.140625" style="693"/>
    <col min="6657" max="6657" width="14.42578125" style="693" bestFit="1" customWidth="1"/>
    <col min="6658" max="6658" width="60.7109375" style="693" bestFit="1" customWidth="1"/>
    <col min="6659" max="6659" width="6" style="693" bestFit="1" customWidth="1"/>
    <col min="6660" max="6912" width="5.140625" style="693"/>
    <col min="6913" max="6913" width="14.42578125" style="693" bestFit="1" customWidth="1"/>
    <col min="6914" max="6914" width="60.7109375" style="693" bestFit="1" customWidth="1"/>
    <col min="6915" max="6915" width="6" style="693" bestFit="1" customWidth="1"/>
    <col min="6916" max="7168" width="5.140625" style="693"/>
    <col min="7169" max="7169" width="14.42578125" style="693" bestFit="1" customWidth="1"/>
    <col min="7170" max="7170" width="60.7109375" style="693" bestFit="1" customWidth="1"/>
    <col min="7171" max="7171" width="6" style="693" bestFit="1" customWidth="1"/>
    <col min="7172" max="7424" width="5.140625" style="693"/>
    <col min="7425" max="7425" width="14.42578125" style="693" bestFit="1" customWidth="1"/>
    <col min="7426" max="7426" width="60.7109375" style="693" bestFit="1" customWidth="1"/>
    <col min="7427" max="7427" width="6" style="693" bestFit="1" customWidth="1"/>
    <col min="7428" max="7680" width="5.140625" style="693"/>
    <col min="7681" max="7681" width="14.42578125" style="693" bestFit="1" customWidth="1"/>
    <col min="7682" max="7682" width="60.7109375" style="693" bestFit="1" customWidth="1"/>
    <col min="7683" max="7683" width="6" style="693" bestFit="1" customWidth="1"/>
    <col min="7684" max="7936" width="5.140625" style="693"/>
    <col min="7937" max="7937" width="14.42578125" style="693" bestFit="1" customWidth="1"/>
    <col min="7938" max="7938" width="60.7109375" style="693" bestFit="1" customWidth="1"/>
    <col min="7939" max="7939" width="6" style="693" bestFit="1" customWidth="1"/>
    <col min="7940" max="8192" width="5.140625" style="693"/>
    <col min="8193" max="8193" width="14.42578125" style="693" bestFit="1" customWidth="1"/>
    <col min="8194" max="8194" width="60.7109375" style="693" bestFit="1" customWidth="1"/>
    <col min="8195" max="8195" width="6" style="693" bestFit="1" customWidth="1"/>
    <col min="8196" max="8448" width="5.140625" style="693"/>
    <col min="8449" max="8449" width="14.42578125" style="693" bestFit="1" customWidth="1"/>
    <col min="8450" max="8450" width="60.7109375" style="693" bestFit="1" customWidth="1"/>
    <col min="8451" max="8451" width="6" style="693" bestFit="1" customWidth="1"/>
    <col min="8452" max="8704" width="5.140625" style="693"/>
    <col min="8705" max="8705" width="14.42578125" style="693" bestFit="1" customWidth="1"/>
    <col min="8706" max="8706" width="60.7109375" style="693" bestFit="1" customWidth="1"/>
    <col min="8707" max="8707" width="6" style="693" bestFit="1" customWidth="1"/>
    <col min="8708" max="8960" width="5.140625" style="693"/>
    <col min="8961" max="8961" width="14.42578125" style="693" bestFit="1" customWidth="1"/>
    <col min="8962" max="8962" width="60.7109375" style="693" bestFit="1" customWidth="1"/>
    <col min="8963" max="8963" width="6" style="693" bestFit="1" customWidth="1"/>
    <col min="8964" max="9216" width="5.140625" style="693"/>
    <col min="9217" max="9217" width="14.42578125" style="693" bestFit="1" customWidth="1"/>
    <col min="9218" max="9218" width="60.7109375" style="693" bestFit="1" customWidth="1"/>
    <col min="9219" max="9219" width="6" style="693" bestFit="1" customWidth="1"/>
    <col min="9220" max="9472" width="5.140625" style="693"/>
    <col min="9473" max="9473" width="14.42578125" style="693" bestFit="1" customWidth="1"/>
    <col min="9474" max="9474" width="60.7109375" style="693" bestFit="1" customWidth="1"/>
    <col min="9475" max="9475" width="6" style="693" bestFit="1" customWidth="1"/>
    <col min="9476" max="9728" width="5.140625" style="693"/>
    <col min="9729" max="9729" width="14.42578125" style="693" bestFit="1" customWidth="1"/>
    <col min="9730" max="9730" width="60.7109375" style="693" bestFit="1" customWidth="1"/>
    <col min="9731" max="9731" width="6" style="693" bestFit="1" customWidth="1"/>
    <col min="9732" max="9984" width="5.140625" style="693"/>
    <col min="9985" max="9985" width="14.42578125" style="693" bestFit="1" customWidth="1"/>
    <col min="9986" max="9986" width="60.7109375" style="693" bestFit="1" customWidth="1"/>
    <col min="9987" max="9987" width="6" style="693" bestFit="1" customWidth="1"/>
    <col min="9988" max="10240" width="5.140625" style="693"/>
    <col min="10241" max="10241" width="14.42578125" style="693" bestFit="1" customWidth="1"/>
    <col min="10242" max="10242" width="60.7109375" style="693" bestFit="1" customWidth="1"/>
    <col min="10243" max="10243" width="6" style="693" bestFit="1" customWidth="1"/>
    <col min="10244" max="10496" width="5.140625" style="693"/>
    <col min="10497" max="10497" width="14.42578125" style="693" bestFit="1" customWidth="1"/>
    <col min="10498" max="10498" width="60.7109375" style="693" bestFit="1" customWidth="1"/>
    <col min="10499" max="10499" width="6" style="693" bestFit="1" customWidth="1"/>
    <col min="10500" max="10752" width="5.140625" style="693"/>
    <col min="10753" max="10753" width="14.42578125" style="693" bestFit="1" customWidth="1"/>
    <col min="10754" max="10754" width="60.7109375" style="693" bestFit="1" customWidth="1"/>
    <col min="10755" max="10755" width="6" style="693" bestFit="1" customWidth="1"/>
    <col min="10756" max="11008" width="5.140625" style="693"/>
    <col min="11009" max="11009" width="14.42578125" style="693" bestFit="1" customWidth="1"/>
    <col min="11010" max="11010" width="60.7109375" style="693" bestFit="1" customWidth="1"/>
    <col min="11011" max="11011" width="6" style="693" bestFit="1" customWidth="1"/>
    <col min="11012" max="11264" width="5.140625" style="693"/>
    <col min="11265" max="11265" width="14.42578125" style="693" bestFit="1" customWidth="1"/>
    <col min="11266" max="11266" width="60.7109375" style="693" bestFit="1" customWidth="1"/>
    <col min="11267" max="11267" width="6" style="693" bestFit="1" customWidth="1"/>
    <col min="11268" max="11520" width="5.140625" style="693"/>
    <col min="11521" max="11521" width="14.42578125" style="693" bestFit="1" customWidth="1"/>
    <col min="11522" max="11522" width="60.7109375" style="693" bestFit="1" customWidth="1"/>
    <col min="11523" max="11523" width="6" style="693" bestFit="1" customWidth="1"/>
    <col min="11524" max="11776" width="5.140625" style="693"/>
    <col min="11777" max="11777" width="14.42578125" style="693" bestFit="1" customWidth="1"/>
    <col min="11778" max="11778" width="60.7109375" style="693" bestFit="1" customWidth="1"/>
    <col min="11779" max="11779" width="6" style="693" bestFit="1" customWidth="1"/>
    <col min="11780" max="12032" width="5.140625" style="693"/>
    <col min="12033" max="12033" width="14.42578125" style="693" bestFit="1" customWidth="1"/>
    <col min="12034" max="12034" width="60.7109375" style="693" bestFit="1" customWidth="1"/>
    <col min="12035" max="12035" width="6" style="693" bestFit="1" customWidth="1"/>
    <col min="12036" max="12288" width="5.140625" style="693"/>
    <col min="12289" max="12289" width="14.42578125" style="693" bestFit="1" customWidth="1"/>
    <col min="12290" max="12290" width="60.7109375" style="693" bestFit="1" customWidth="1"/>
    <col min="12291" max="12291" width="6" style="693" bestFit="1" customWidth="1"/>
    <col min="12292" max="12544" width="5.140625" style="693"/>
    <col min="12545" max="12545" width="14.42578125" style="693" bestFit="1" customWidth="1"/>
    <col min="12546" max="12546" width="60.7109375" style="693" bestFit="1" customWidth="1"/>
    <col min="12547" max="12547" width="6" style="693" bestFit="1" customWidth="1"/>
    <col min="12548" max="12800" width="5.140625" style="693"/>
    <col min="12801" max="12801" width="14.42578125" style="693" bestFit="1" customWidth="1"/>
    <col min="12802" max="12802" width="60.7109375" style="693" bestFit="1" customWidth="1"/>
    <col min="12803" max="12803" width="6" style="693" bestFit="1" customWidth="1"/>
    <col min="12804" max="13056" width="5.140625" style="693"/>
    <col min="13057" max="13057" width="14.42578125" style="693" bestFit="1" customWidth="1"/>
    <col min="13058" max="13058" width="60.7109375" style="693" bestFit="1" customWidth="1"/>
    <col min="13059" max="13059" width="6" style="693" bestFit="1" customWidth="1"/>
    <col min="13060" max="13312" width="5.140625" style="693"/>
    <col min="13313" max="13313" width="14.42578125" style="693" bestFit="1" customWidth="1"/>
    <col min="13314" max="13314" width="60.7109375" style="693" bestFit="1" customWidth="1"/>
    <col min="13315" max="13315" width="6" style="693" bestFit="1" customWidth="1"/>
    <col min="13316" max="13568" width="5.140625" style="693"/>
    <col min="13569" max="13569" width="14.42578125" style="693" bestFit="1" customWidth="1"/>
    <col min="13570" max="13570" width="60.7109375" style="693" bestFit="1" customWidth="1"/>
    <col min="13571" max="13571" width="6" style="693" bestFit="1" customWidth="1"/>
    <col min="13572" max="13824" width="5.140625" style="693"/>
    <col min="13825" max="13825" width="14.42578125" style="693" bestFit="1" customWidth="1"/>
    <col min="13826" max="13826" width="60.7109375" style="693" bestFit="1" customWidth="1"/>
    <col min="13827" max="13827" width="6" style="693" bestFit="1" customWidth="1"/>
    <col min="13828" max="14080" width="5.140625" style="693"/>
    <col min="14081" max="14081" width="14.42578125" style="693" bestFit="1" customWidth="1"/>
    <col min="14082" max="14082" width="60.7109375" style="693" bestFit="1" customWidth="1"/>
    <col min="14083" max="14083" width="6" style="693" bestFit="1" customWidth="1"/>
    <col min="14084" max="14336" width="5.140625" style="693"/>
    <col min="14337" max="14337" width="14.42578125" style="693" bestFit="1" customWidth="1"/>
    <col min="14338" max="14338" width="60.7109375" style="693" bestFit="1" customWidth="1"/>
    <col min="14339" max="14339" width="6" style="693" bestFit="1" customWidth="1"/>
    <col min="14340" max="14592" width="5.140625" style="693"/>
    <col min="14593" max="14593" width="14.42578125" style="693" bestFit="1" customWidth="1"/>
    <col min="14594" max="14594" width="60.7109375" style="693" bestFit="1" customWidth="1"/>
    <col min="14595" max="14595" width="6" style="693" bestFit="1" customWidth="1"/>
    <col min="14596" max="14848" width="5.140625" style="693"/>
    <col min="14849" max="14849" width="14.42578125" style="693" bestFit="1" customWidth="1"/>
    <col min="14850" max="14850" width="60.7109375" style="693" bestFit="1" customWidth="1"/>
    <col min="14851" max="14851" width="6" style="693" bestFit="1" customWidth="1"/>
    <col min="14852" max="15104" width="5.140625" style="693"/>
    <col min="15105" max="15105" width="14.42578125" style="693" bestFit="1" customWidth="1"/>
    <col min="15106" max="15106" width="60.7109375" style="693" bestFit="1" customWidth="1"/>
    <col min="15107" max="15107" width="6" style="693" bestFit="1" customWidth="1"/>
    <col min="15108" max="15360" width="5.140625" style="693"/>
    <col min="15361" max="15361" width="14.42578125" style="693" bestFit="1" customWidth="1"/>
    <col min="15362" max="15362" width="60.7109375" style="693" bestFit="1" customWidth="1"/>
    <col min="15363" max="15363" width="6" style="693" bestFit="1" customWidth="1"/>
    <col min="15364" max="15616" width="5.140625" style="693"/>
    <col min="15617" max="15617" width="14.42578125" style="693" bestFit="1" customWidth="1"/>
    <col min="15618" max="15618" width="60.7109375" style="693" bestFit="1" customWidth="1"/>
    <col min="15619" max="15619" width="6" style="693" bestFit="1" customWidth="1"/>
    <col min="15620" max="15872" width="5.140625" style="693"/>
    <col min="15873" max="15873" width="14.42578125" style="693" bestFit="1" customWidth="1"/>
    <col min="15874" max="15874" width="60.7109375" style="693" bestFit="1" customWidth="1"/>
    <col min="15875" max="15875" width="6" style="693" bestFit="1" customWidth="1"/>
    <col min="15876" max="16128" width="5.140625" style="693"/>
    <col min="16129" max="16129" width="14.42578125" style="693" bestFit="1" customWidth="1"/>
    <col min="16130" max="16130" width="60.7109375" style="693" bestFit="1" customWidth="1"/>
    <col min="16131" max="16131" width="6" style="693" bestFit="1" customWidth="1"/>
    <col min="16132" max="16384" width="5.140625" style="693"/>
  </cols>
  <sheetData>
    <row r="1" spans="1:3" ht="13.5" thickBot="1"/>
    <row r="2" spans="1:3" ht="27" thickBot="1">
      <c r="A2" s="1596" t="s">
        <v>558</v>
      </c>
      <c r="B2" s="1597"/>
      <c r="C2" s="1598"/>
    </row>
    <row r="3" spans="1:3" ht="13.5" thickBot="1">
      <c r="A3" s="704"/>
      <c r="B3" s="704"/>
    </row>
    <row r="4" spans="1:3" ht="24.75" customHeight="1" thickBot="1">
      <c r="A4" s="703" t="s">
        <v>557</v>
      </c>
      <c r="B4" s="702"/>
      <c r="C4" s="701" t="s">
        <v>556</v>
      </c>
    </row>
    <row r="5" spans="1:3" ht="30" customHeight="1" thickBot="1">
      <c r="A5" s="698" t="s">
        <v>555</v>
      </c>
      <c r="B5" s="697" t="s">
        <v>554</v>
      </c>
      <c r="C5" s="694">
        <v>1</v>
      </c>
    </row>
    <row r="6" spans="1:3" ht="30" customHeight="1" thickBot="1">
      <c r="A6" s="698" t="s">
        <v>553</v>
      </c>
      <c r="B6" s="697" t="s">
        <v>552</v>
      </c>
      <c r="C6" s="694">
        <v>2</v>
      </c>
    </row>
    <row r="7" spans="1:3" ht="30" customHeight="1" thickBot="1">
      <c r="A7" s="696" t="s">
        <v>551</v>
      </c>
      <c r="B7" s="700" t="s">
        <v>539</v>
      </c>
      <c r="C7" s="694">
        <v>3</v>
      </c>
    </row>
    <row r="8" spans="1:3" ht="30" customHeight="1" thickBot="1">
      <c r="A8" s="698" t="s">
        <v>550</v>
      </c>
      <c r="B8" s="699" t="s">
        <v>549</v>
      </c>
      <c r="C8" s="694">
        <v>4</v>
      </c>
    </row>
    <row r="9" spans="1:3" ht="30" customHeight="1" thickBot="1">
      <c r="A9" s="698" t="s">
        <v>548</v>
      </c>
      <c r="B9" s="699" t="s">
        <v>547</v>
      </c>
      <c r="C9" s="694">
        <v>5</v>
      </c>
    </row>
    <row r="10" spans="1:3" ht="30" customHeight="1" thickBot="1">
      <c r="A10" s="696" t="s">
        <v>546</v>
      </c>
      <c r="B10" s="695" t="s">
        <v>545</v>
      </c>
      <c r="C10" s="694">
        <v>6</v>
      </c>
    </row>
    <row r="11" spans="1:3" ht="30" customHeight="1" thickBot="1">
      <c r="A11" s="698" t="s">
        <v>544</v>
      </c>
      <c r="B11" s="699" t="s">
        <v>543</v>
      </c>
      <c r="C11" s="694">
        <v>7</v>
      </c>
    </row>
    <row r="12" spans="1:3" ht="30" customHeight="1" thickBot="1">
      <c r="A12" s="698" t="s">
        <v>542</v>
      </c>
      <c r="B12" s="697" t="s">
        <v>541</v>
      </c>
      <c r="C12" s="694">
        <v>8</v>
      </c>
    </row>
    <row r="13" spans="1:3" ht="30" customHeight="1" thickBot="1">
      <c r="A13" s="698" t="s">
        <v>540</v>
      </c>
      <c r="B13" s="697" t="s">
        <v>539</v>
      </c>
      <c r="C13" s="694">
        <v>9</v>
      </c>
    </row>
    <row r="14" spans="1:3" ht="30" customHeight="1" thickBot="1">
      <c r="A14" s="696" t="s">
        <v>538</v>
      </c>
      <c r="B14" s="695" t="s">
        <v>537</v>
      </c>
      <c r="C14" s="694">
        <v>10</v>
      </c>
    </row>
    <row r="15" spans="1:3" ht="30" customHeight="1" thickBot="1">
      <c r="A15" s="696" t="s">
        <v>536</v>
      </c>
      <c r="B15" s="695" t="s">
        <v>535</v>
      </c>
      <c r="C15" s="694">
        <v>11</v>
      </c>
    </row>
    <row r="16" spans="1:3" ht="30" customHeight="1" thickBot="1">
      <c r="A16" s="698" t="s">
        <v>534</v>
      </c>
      <c r="B16" s="697" t="s">
        <v>533</v>
      </c>
      <c r="C16" s="694">
        <v>12</v>
      </c>
    </row>
    <row r="17" spans="1:3" ht="30" customHeight="1" thickBot="1">
      <c r="A17" s="698" t="s">
        <v>532</v>
      </c>
      <c r="B17" s="697" t="s">
        <v>531</v>
      </c>
      <c r="C17" s="694">
        <v>13</v>
      </c>
    </row>
    <row r="18" spans="1:3" ht="30" customHeight="1" thickBot="1">
      <c r="A18" s="696" t="s">
        <v>530</v>
      </c>
      <c r="B18" s="695" t="s">
        <v>529</v>
      </c>
      <c r="C18" s="694">
        <v>14</v>
      </c>
    </row>
  </sheetData>
  <mergeCells count="1">
    <mergeCell ref="A2:C2"/>
  </mergeCells>
  <printOptions horizontalCentered="1" verticalCentered="1"/>
  <pageMargins left="0.52" right="0.54" top="0.98425196850393704" bottom="0.98425196850393704" header="0.51181102362204722" footer="0.51181102362204722"/>
  <pageSetup paperSize="9" scale="90" orientation="portrait" horizontalDpi="12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M58"/>
  <sheetViews>
    <sheetView zoomScale="80" zoomScaleNormal="80" zoomScalePageLayoutView="80" workbookViewId="0">
      <selection activeCell="D25" sqref="D25"/>
    </sheetView>
  </sheetViews>
  <sheetFormatPr defaultColWidth="8.28515625" defaultRowHeight="15"/>
  <cols>
    <col min="1" max="1" width="4.140625" style="705" customWidth="1"/>
    <col min="2" max="2" width="62.28515625" style="705" customWidth="1"/>
    <col min="3" max="3" width="9" style="705" customWidth="1"/>
    <col min="4" max="4" width="12" style="705" customWidth="1"/>
    <col min="5" max="5" width="10.140625" style="705" customWidth="1"/>
    <col min="6" max="7" width="7.42578125" style="705" customWidth="1"/>
    <col min="8" max="28" width="7.85546875" style="705" customWidth="1"/>
    <col min="29" max="29" width="7.42578125" style="707" customWidth="1"/>
    <col min="30" max="32" width="8.28515625" style="706"/>
    <col min="33" max="256" width="8.28515625" style="705"/>
    <col min="257" max="257" width="31.5703125" style="705" customWidth="1"/>
    <col min="258" max="258" width="10" style="705" customWidth="1"/>
    <col min="259" max="260" width="7.28515625" style="705" customWidth="1"/>
    <col min="261" max="283" width="5.7109375" style="705" customWidth="1"/>
    <col min="284" max="512" width="8.28515625" style="705"/>
    <col min="513" max="513" width="31.5703125" style="705" customWidth="1"/>
    <col min="514" max="514" width="10" style="705" customWidth="1"/>
    <col min="515" max="516" width="7.28515625" style="705" customWidth="1"/>
    <col min="517" max="539" width="5.7109375" style="705" customWidth="1"/>
    <col min="540" max="768" width="8.28515625" style="705"/>
    <col min="769" max="769" width="31.5703125" style="705" customWidth="1"/>
    <col min="770" max="770" width="10" style="705" customWidth="1"/>
    <col min="771" max="772" width="7.28515625" style="705" customWidth="1"/>
    <col min="773" max="795" width="5.7109375" style="705" customWidth="1"/>
    <col min="796" max="1024" width="8.28515625" style="705"/>
    <col min="1025" max="1025" width="31.5703125" style="705" customWidth="1"/>
    <col min="1026" max="1026" width="10" style="705" customWidth="1"/>
    <col min="1027" max="1028" width="7.28515625" style="705" customWidth="1"/>
    <col min="1029" max="1051" width="5.7109375" style="705" customWidth="1"/>
    <col min="1052" max="1280" width="8.28515625" style="705"/>
    <col min="1281" max="1281" width="31.5703125" style="705" customWidth="1"/>
    <col min="1282" max="1282" width="10" style="705" customWidth="1"/>
    <col min="1283" max="1284" width="7.28515625" style="705" customWidth="1"/>
    <col min="1285" max="1307" width="5.7109375" style="705" customWidth="1"/>
    <col min="1308" max="1536" width="8.28515625" style="705"/>
    <col min="1537" max="1537" width="31.5703125" style="705" customWidth="1"/>
    <col min="1538" max="1538" width="10" style="705" customWidth="1"/>
    <col min="1539" max="1540" width="7.28515625" style="705" customWidth="1"/>
    <col min="1541" max="1563" width="5.7109375" style="705" customWidth="1"/>
    <col min="1564" max="1792" width="8.28515625" style="705"/>
    <col min="1793" max="1793" width="31.5703125" style="705" customWidth="1"/>
    <col min="1794" max="1794" width="10" style="705" customWidth="1"/>
    <col min="1795" max="1796" width="7.28515625" style="705" customWidth="1"/>
    <col min="1797" max="1819" width="5.7109375" style="705" customWidth="1"/>
    <col min="1820" max="2048" width="8.28515625" style="705"/>
    <col min="2049" max="2049" width="31.5703125" style="705" customWidth="1"/>
    <col min="2050" max="2050" width="10" style="705" customWidth="1"/>
    <col min="2051" max="2052" width="7.28515625" style="705" customWidth="1"/>
    <col min="2053" max="2075" width="5.7109375" style="705" customWidth="1"/>
    <col min="2076" max="2304" width="8.28515625" style="705"/>
    <col min="2305" max="2305" width="31.5703125" style="705" customWidth="1"/>
    <col min="2306" max="2306" width="10" style="705" customWidth="1"/>
    <col min="2307" max="2308" width="7.28515625" style="705" customWidth="1"/>
    <col min="2309" max="2331" width="5.7109375" style="705" customWidth="1"/>
    <col min="2332" max="2560" width="8.28515625" style="705"/>
    <col min="2561" max="2561" width="31.5703125" style="705" customWidth="1"/>
    <col min="2562" max="2562" width="10" style="705" customWidth="1"/>
    <col min="2563" max="2564" width="7.28515625" style="705" customWidth="1"/>
    <col min="2565" max="2587" width="5.7109375" style="705" customWidth="1"/>
    <col min="2588" max="2816" width="8.28515625" style="705"/>
    <col min="2817" max="2817" width="31.5703125" style="705" customWidth="1"/>
    <col min="2818" max="2818" width="10" style="705" customWidth="1"/>
    <col min="2819" max="2820" width="7.28515625" style="705" customWidth="1"/>
    <col min="2821" max="2843" width="5.7109375" style="705" customWidth="1"/>
    <col min="2844" max="3072" width="8.28515625" style="705"/>
    <col min="3073" max="3073" width="31.5703125" style="705" customWidth="1"/>
    <col min="3074" max="3074" width="10" style="705" customWidth="1"/>
    <col min="3075" max="3076" width="7.28515625" style="705" customWidth="1"/>
    <col min="3077" max="3099" width="5.7109375" style="705" customWidth="1"/>
    <col min="3100" max="3328" width="8.28515625" style="705"/>
    <col min="3329" max="3329" width="31.5703125" style="705" customWidth="1"/>
    <col min="3330" max="3330" width="10" style="705" customWidth="1"/>
    <col min="3331" max="3332" width="7.28515625" style="705" customWidth="1"/>
    <col min="3333" max="3355" width="5.7109375" style="705" customWidth="1"/>
    <col min="3356" max="3584" width="8.28515625" style="705"/>
    <col min="3585" max="3585" width="31.5703125" style="705" customWidth="1"/>
    <col min="3586" max="3586" width="10" style="705" customWidth="1"/>
    <col min="3587" max="3588" width="7.28515625" style="705" customWidth="1"/>
    <col min="3589" max="3611" width="5.7109375" style="705" customWidth="1"/>
    <col min="3612" max="3840" width="8.28515625" style="705"/>
    <col min="3841" max="3841" width="31.5703125" style="705" customWidth="1"/>
    <col min="3842" max="3842" width="10" style="705" customWidth="1"/>
    <col min="3843" max="3844" width="7.28515625" style="705" customWidth="1"/>
    <col min="3845" max="3867" width="5.7109375" style="705" customWidth="1"/>
    <col min="3868" max="4096" width="8.28515625" style="705"/>
    <col min="4097" max="4097" width="31.5703125" style="705" customWidth="1"/>
    <col min="4098" max="4098" width="10" style="705" customWidth="1"/>
    <col min="4099" max="4100" width="7.28515625" style="705" customWidth="1"/>
    <col min="4101" max="4123" width="5.7109375" style="705" customWidth="1"/>
    <col min="4124" max="4352" width="8.28515625" style="705"/>
    <col min="4353" max="4353" width="31.5703125" style="705" customWidth="1"/>
    <col min="4354" max="4354" width="10" style="705" customWidth="1"/>
    <col min="4355" max="4356" width="7.28515625" style="705" customWidth="1"/>
    <col min="4357" max="4379" width="5.7109375" style="705" customWidth="1"/>
    <col min="4380" max="4608" width="8.28515625" style="705"/>
    <col min="4609" max="4609" width="31.5703125" style="705" customWidth="1"/>
    <col min="4610" max="4610" width="10" style="705" customWidth="1"/>
    <col min="4611" max="4612" width="7.28515625" style="705" customWidth="1"/>
    <col min="4613" max="4635" width="5.7109375" style="705" customWidth="1"/>
    <col min="4636" max="4864" width="8.28515625" style="705"/>
    <col min="4865" max="4865" width="31.5703125" style="705" customWidth="1"/>
    <col min="4866" max="4866" width="10" style="705" customWidth="1"/>
    <col min="4867" max="4868" width="7.28515625" style="705" customWidth="1"/>
    <col min="4869" max="4891" width="5.7109375" style="705" customWidth="1"/>
    <col min="4892" max="5120" width="8.28515625" style="705"/>
    <col min="5121" max="5121" width="31.5703125" style="705" customWidth="1"/>
    <col min="5122" max="5122" width="10" style="705" customWidth="1"/>
    <col min="5123" max="5124" width="7.28515625" style="705" customWidth="1"/>
    <col min="5125" max="5147" width="5.7109375" style="705" customWidth="1"/>
    <col min="5148" max="5376" width="8.28515625" style="705"/>
    <col min="5377" max="5377" width="31.5703125" style="705" customWidth="1"/>
    <col min="5378" max="5378" width="10" style="705" customWidth="1"/>
    <col min="5379" max="5380" width="7.28515625" style="705" customWidth="1"/>
    <col min="5381" max="5403" width="5.7109375" style="705" customWidth="1"/>
    <col min="5404" max="5632" width="8.28515625" style="705"/>
    <col min="5633" max="5633" width="31.5703125" style="705" customWidth="1"/>
    <col min="5634" max="5634" width="10" style="705" customWidth="1"/>
    <col min="5635" max="5636" width="7.28515625" style="705" customWidth="1"/>
    <col min="5637" max="5659" width="5.7109375" style="705" customWidth="1"/>
    <col min="5660" max="5888" width="8.28515625" style="705"/>
    <col min="5889" max="5889" width="31.5703125" style="705" customWidth="1"/>
    <col min="5890" max="5890" width="10" style="705" customWidth="1"/>
    <col min="5891" max="5892" width="7.28515625" style="705" customWidth="1"/>
    <col min="5893" max="5915" width="5.7109375" style="705" customWidth="1"/>
    <col min="5916" max="6144" width="8.28515625" style="705"/>
    <col min="6145" max="6145" width="31.5703125" style="705" customWidth="1"/>
    <col min="6146" max="6146" width="10" style="705" customWidth="1"/>
    <col min="6147" max="6148" width="7.28515625" style="705" customWidth="1"/>
    <col min="6149" max="6171" width="5.7109375" style="705" customWidth="1"/>
    <col min="6172" max="6400" width="8.28515625" style="705"/>
    <col min="6401" max="6401" width="31.5703125" style="705" customWidth="1"/>
    <col min="6402" max="6402" width="10" style="705" customWidth="1"/>
    <col min="6403" max="6404" width="7.28515625" style="705" customWidth="1"/>
    <col min="6405" max="6427" width="5.7109375" style="705" customWidth="1"/>
    <col min="6428" max="6656" width="8.28515625" style="705"/>
    <col min="6657" max="6657" width="31.5703125" style="705" customWidth="1"/>
    <col min="6658" max="6658" width="10" style="705" customWidth="1"/>
    <col min="6659" max="6660" width="7.28515625" style="705" customWidth="1"/>
    <col min="6661" max="6683" width="5.7109375" style="705" customWidth="1"/>
    <col min="6684" max="6912" width="8.28515625" style="705"/>
    <col min="6913" max="6913" width="31.5703125" style="705" customWidth="1"/>
    <col min="6914" max="6914" width="10" style="705" customWidth="1"/>
    <col min="6915" max="6916" width="7.28515625" style="705" customWidth="1"/>
    <col min="6917" max="6939" width="5.7109375" style="705" customWidth="1"/>
    <col min="6940" max="7168" width="8.28515625" style="705"/>
    <col min="7169" max="7169" width="31.5703125" style="705" customWidth="1"/>
    <col min="7170" max="7170" width="10" style="705" customWidth="1"/>
    <col min="7171" max="7172" width="7.28515625" style="705" customWidth="1"/>
    <col min="7173" max="7195" width="5.7109375" style="705" customWidth="1"/>
    <col min="7196" max="7424" width="8.28515625" style="705"/>
    <col min="7425" max="7425" width="31.5703125" style="705" customWidth="1"/>
    <col min="7426" max="7426" width="10" style="705" customWidth="1"/>
    <col min="7427" max="7428" width="7.28515625" style="705" customWidth="1"/>
    <col min="7429" max="7451" width="5.7109375" style="705" customWidth="1"/>
    <col min="7452" max="7680" width="8.28515625" style="705"/>
    <col min="7681" max="7681" width="31.5703125" style="705" customWidth="1"/>
    <col min="7682" max="7682" width="10" style="705" customWidth="1"/>
    <col min="7683" max="7684" width="7.28515625" style="705" customWidth="1"/>
    <col min="7685" max="7707" width="5.7109375" style="705" customWidth="1"/>
    <col min="7708" max="7936" width="8.28515625" style="705"/>
    <col min="7937" max="7937" width="31.5703125" style="705" customWidth="1"/>
    <col min="7938" max="7938" width="10" style="705" customWidth="1"/>
    <col min="7939" max="7940" width="7.28515625" style="705" customWidth="1"/>
    <col min="7941" max="7963" width="5.7109375" style="705" customWidth="1"/>
    <col min="7964" max="8192" width="8.28515625" style="705"/>
    <col min="8193" max="8193" width="31.5703125" style="705" customWidth="1"/>
    <col min="8194" max="8194" width="10" style="705" customWidth="1"/>
    <col min="8195" max="8196" width="7.28515625" style="705" customWidth="1"/>
    <col min="8197" max="8219" width="5.7109375" style="705" customWidth="1"/>
    <col min="8220" max="8448" width="8.28515625" style="705"/>
    <col min="8449" max="8449" width="31.5703125" style="705" customWidth="1"/>
    <col min="8450" max="8450" width="10" style="705" customWidth="1"/>
    <col min="8451" max="8452" width="7.28515625" style="705" customWidth="1"/>
    <col min="8453" max="8475" width="5.7109375" style="705" customWidth="1"/>
    <col min="8476" max="8704" width="8.28515625" style="705"/>
    <col min="8705" max="8705" width="31.5703125" style="705" customWidth="1"/>
    <col min="8706" max="8706" width="10" style="705" customWidth="1"/>
    <col min="8707" max="8708" width="7.28515625" style="705" customWidth="1"/>
    <col min="8709" max="8731" width="5.7109375" style="705" customWidth="1"/>
    <col min="8732" max="8960" width="8.28515625" style="705"/>
    <col min="8961" max="8961" width="31.5703125" style="705" customWidth="1"/>
    <col min="8962" max="8962" width="10" style="705" customWidth="1"/>
    <col min="8963" max="8964" width="7.28515625" style="705" customWidth="1"/>
    <col min="8965" max="8987" width="5.7109375" style="705" customWidth="1"/>
    <col min="8988" max="9216" width="8.28515625" style="705"/>
    <col min="9217" max="9217" width="31.5703125" style="705" customWidth="1"/>
    <col min="9218" max="9218" width="10" style="705" customWidth="1"/>
    <col min="9219" max="9220" width="7.28515625" style="705" customWidth="1"/>
    <col min="9221" max="9243" width="5.7109375" style="705" customWidth="1"/>
    <col min="9244" max="9472" width="8.28515625" style="705"/>
    <col min="9473" max="9473" width="31.5703125" style="705" customWidth="1"/>
    <col min="9474" max="9474" width="10" style="705" customWidth="1"/>
    <col min="9475" max="9476" width="7.28515625" style="705" customWidth="1"/>
    <col min="9477" max="9499" width="5.7109375" style="705" customWidth="1"/>
    <col min="9500" max="9728" width="8.28515625" style="705"/>
    <col min="9729" max="9729" width="31.5703125" style="705" customWidth="1"/>
    <col min="9730" max="9730" width="10" style="705" customWidth="1"/>
    <col min="9731" max="9732" width="7.28515625" style="705" customWidth="1"/>
    <col min="9733" max="9755" width="5.7109375" style="705" customWidth="1"/>
    <col min="9756" max="9984" width="8.28515625" style="705"/>
    <col min="9985" max="9985" width="31.5703125" style="705" customWidth="1"/>
    <col min="9986" max="9986" width="10" style="705" customWidth="1"/>
    <col min="9987" max="9988" width="7.28515625" style="705" customWidth="1"/>
    <col min="9989" max="10011" width="5.7109375" style="705" customWidth="1"/>
    <col min="10012" max="10240" width="8.28515625" style="705"/>
    <col min="10241" max="10241" width="31.5703125" style="705" customWidth="1"/>
    <col min="10242" max="10242" width="10" style="705" customWidth="1"/>
    <col min="10243" max="10244" width="7.28515625" style="705" customWidth="1"/>
    <col min="10245" max="10267" width="5.7109375" style="705" customWidth="1"/>
    <col min="10268" max="10496" width="8.28515625" style="705"/>
    <col min="10497" max="10497" width="31.5703125" style="705" customWidth="1"/>
    <col min="10498" max="10498" width="10" style="705" customWidth="1"/>
    <col min="10499" max="10500" width="7.28515625" style="705" customWidth="1"/>
    <col min="10501" max="10523" width="5.7109375" style="705" customWidth="1"/>
    <col min="10524" max="10752" width="8.28515625" style="705"/>
    <col min="10753" max="10753" width="31.5703125" style="705" customWidth="1"/>
    <col min="10754" max="10754" width="10" style="705" customWidth="1"/>
    <col min="10755" max="10756" width="7.28515625" style="705" customWidth="1"/>
    <col min="10757" max="10779" width="5.7109375" style="705" customWidth="1"/>
    <col min="10780" max="11008" width="8.28515625" style="705"/>
    <col min="11009" max="11009" width="31.5703125" style="705" customWidth="1"/>
    <col min="11010" max="11010" width="10" style="705" customWidth="1"/>
    <col min="11011" max="11012" width="7.28515625" style="705" customWidth="1"/>
    <col min="11013" max="11035" width="5.7109375" style="705" customWidth="1"/>
    <col min="11036" max="11264" width="8.28515625" style="705"/>
    <col min="11265" max="11265" width="31.5703125" style="705" customWidth="1"/>
    <col min="11266" max="11266" width="10" style="705" customWidth="1"/>
    <col min="11267" max="11268" width="7.28515625" style="705" customWidth="1"/>
    <col min="11269" max="11291" width="5.7109375" style="705" customWidth="1"/>
    <col min="11292" max="11520" width="8.28515625" style="705"/>
    <col min="11521" max="11521" width="31.5703125" style="705" customWidth="1"/>
    <col min="11522" max="11522" width="10" style="705" customWidth="1"/>
    <col min="11523" max="11524" width="7.28515625" style="705" customWidth="1"/>
    <col min="11525" max="11547" width="5.7109375" style="705" customWidth="1"/>
    <col min="11548" max="11776" width="8.28515625" style="705"/>
    <col min="11777" max="11777" width="31.5703125" style="705" customWidth="1"/>
    <col min="11778" max="11778" width="10" style="705" customWidth="1"/>
    <col min="11779" max="11780" width="7.28515625" style="705" customWidth="1"/>
    <col min="11781" max="11803" width="5.7109375" style="705" customWidth="1"/>
    <col min="11804" max="12032" width="8.28515625" style="705"/>
    <col min="12033" max="12033" width="31.5703125" style="705" customWidth="1"/>
    <col min="12034" max="12034" width="10" style="705" customWidth="1"/>
    <col min="12035" max="12036" width="7.28515625" style="705" customWidth="1"/>
    <col min="12037" max="12059" width="5.7109375" style="705" customWidth="1"/>
    <col min="12060" max="12288" width="8.28515625" style="705"/>
    <col min="12289" max="12289" width="31.5703125" style="705" customWidth="1"/>
    <col min="12290" max="12290" width="10" style="705" customWidth="1"/>
    <col min="12291" max="12292" width="7.28515625" style="705" customWidth="1"/>
    <col min="12293" max="12315" width="5.7109375" style="705" customWidth="1"/>
    <col min="12316" max="12544" width="8.28515625" style="705"/>
    <col min="12545" max="12545" width="31.5703125" style="705" customWidth="1"/>
    <col min="12546" max="12546" width="10" style="705" customWidth="1"/>
    <col min="12547" max="12548" width="7.28515625" style="705" customWidth="1"/>
    <col min="12549" max="12571" width="5.7109375" style="705" customWidth="1"/>
    <col min="12572" max="12800" width="8.28515625" style="705"/>
    <col min="12801" max="12801" width="31.5703125" style="705" customWidth="1"/>
    <col min="12802" max="12802" width="10" style="705" customWidth="1"/>
    <col min="12803" max="12804" width="7.28515625" style="705" customWidth="1"/>
    <col min="12805" max="12827" width="5.7109375" style="705" customWidth="1"/>
    <col min="12828" max="13056" width="8.28515625" style="705"/>
    <col min="13057" max="13057" width="31.5703125" style="705" customWidth="1"/>
    <col min="13058" max="13058" width="10" style="705" customWidth="1"/>
    <col min="13059" max="13060" width="7.28515625" style="705" customWidth="1"/>
    <col min="13061" max="13083" width="5.7109375" style="705" customWidth="1"/>
    <col min="13084" max="13312" width="8.28515625" style="705"/>
    <col min="13313" max="13313" width="31.5703125" style="705" customWidth="1"/>
    <col min="13314" max="13314" width="10" style="705" customWidth="1"/>
    <col min="13315" max="13316" width="7.28515625" style="705" customWidth="1"/>
    <col min="13317" max="13339" width="5.7109375" style="705" customWidth="1"/>
    <col min="13340" max="13568" width="8.28515625" style="705"/>
    <col min="13569" max="13569" width="31.5703125" style="705" customWidth="1"/>
    <col min="13570" max="13570" width="10" style="705" customWidth="1"/>
    <col min="13571" max="13572" width="7.28515625" style="705" customWidth="1"/>
    <col min="13573" max="13595" width="5.7109375" style="705" customWidth="1"/>
    <col min="13596" max="13824" width="8.28515625" style="705"/>
    <col min="13825" max="13825" width="31.5703125" style="705" customWidth="1"/>
    <col min="13826" max="13826" width="10" style="705" customWidth="1"/>
    <col min="13827" max="13828" width="7.28515625" style="705" customWidth="1"/>
    <col min="13829" max="13851" width="5.7109375" style="705" customWidth="1"/>
    <col min="13852" max="14080" width="8.28515625" style="705"/>
    <col min="14081" max="14081" width="31.5703125" style="705" customWidth="1"/>
    <col min="14082" max="14082" width="10" style="705" customWidth="1"/>
    <col min="14083" max="14084" width="7.28515625" style="705" customWidth="1"/>
    <col min="14085" max="14107" width="5.7109375" style="705" customWidth="1"/>
    <col min="14108" max="14336" width="8.28515625" style="705"/>
    <col min="14337" max="14337" width="31.5703125" style="705" customWidth="1"/>
    <col min="14338" max="14338" width="10" style="705" customWidth="1"/>
    <col min="14339" max="14340" width="7.28515625" style="705" customWidth="1"/>
    <col min="14341" max="14363" width="5.7109375" style="705" customWidth="1"/>
    <col min="14364" max="14592" width="8.28515625" style="705"/>
    <col min="14593" max="14593" width="31.5703125" style="705" customWidth="1"/>
    <col min="14594" max="14594" width="10" style="705" customWidth="1"/>
    <col min="14595" max="14596" width="7.28515625" style="705" customWidth="1"/>
    <col min="14597" max="14619" width="5.7109375" style="705" customWidth="1"/>
    <col min="14620" max="14848" width="8.28515625" style="705"/>
    <col min="14849" max="14849" width="31.5703125" style="705" customWidth="1"/>
    <col min="14850" max="14850" width="10" style="705" customWidth="1"/>
    <col min="14851" max="14852" width="7.28515625" style="705" customWidth="1"/>
    <col min="14853" max="14875" width="5.7109375" style="705" customWidth="1"/>
    <col min="14876" max="15104" width="8.28515625" style="705"/>
    <col min="15105" max="15105" width="31.5703125" style="705" customWidth="1"/>
    <col min="15106" max="15106" width="10" style="705" customWidth="1"/>
    <col min="15107" max="15108" width="7.28515625" style="705" customWidth="1"/>
    <col min="15109" max="15131" width="5.7109375" style="705" customWidth="1"/>
    <col min="15132" max="15360" width="8.28515625" style="705"/>
    <col min="15361" max="15361" width="31.5703125" style="705" customWidth="1"/>
    <col min="15362" max="15362" width="10" style="705" customWidth="1"/>
    <col min="15363" max="15364" width="7.28515625" style="705" customWidth="1"/>
    <col min="15365" max="15387" width="5.7109375" style="705" customWidth="1"/>
    <col min="15388" max="15616" width="8.28515625" style="705"/>
    <col min="15617" max="15617" width="31.5703125" style="705" customWidth="1"/>
    <col min="15618" max="15618" width="10" style="705" customWidth="1"/>
    <col min="15619" max="15620" width="7.28515625" style="705" customWidth="1"/>
    <col min="15621" max="15643" width="5.7109375" style="705" customWidth="1"/>
    <col min="15644" max="15872" width="8.28515625" style="705"/>
    <col min="15873" max="15873" width="31.5703125" style="705" customWidth="1"/>
    <col min="15874" max="15874" width="10" style="705" customWidth="1"/>
    <col min="15875" max="15876" width="7.28515625" style="705" customWidth="1"/>
    <col min="15877" max="15899" width="5.7109375" style="705" customWidth="1"/>
    <col min="15900" max="16128" width="8.28515625" style="705"/>
    <col min="16129" max="16129" width="31.5703125" style="705" customWidth="1"/>
    <col min="16130" max="16130" width="10" style="705" customWidth="1"/>
    <col min="16131" max="16132" width="7.28515625" style="705" customWidth="1"/>
    <col min="16133" max="16155" width="5.7109375" style="705" customWidth="1"/>
    <col min="16156" max="16384" width="8.28515625" style="705"/>
  </cols>
  <sheetData>
    <row r="1" spans="1:39" s="737" customFormat="1" ht="27.75" customHeight="1" thickBot="1">
      <c r="A1" s="746" t="s">
        <v>637</v>
      </c>
      <c r="B1" s="746"/>
      <c r="C1" s="1599" t="s">
        <v>424</v>
      </c>
      <c r="D1" s="1599"/>
      <c r="E1" s="1599"/>
      <c r="F1" s="1599"/>
      <c r="G1" s="1599"/>
      <c r="H1" s="1599"/>
      <c r="I1" s="1599"/>
      <c r="J1" s="1599"/>
      <c r="K1" s="1599"/>
      <c r="L1" s="1599"/>
      <c r="M1" s="1599"/>
      <c r="N1" s="1599"/>
      <c r="O1" s="1599"/>
      <c r="P1" s="1599"/>
      <c r="Q1" s="1599"/>
      <c r="R1" s="1599"/>
      <c r="S1" s="1599"/>
      <c r="T1" s="1599"/>
      <c r="U1" s="746"/>
      <c r="V1" s="746"/>
      <c r="W1" s="746"/>
      <c r="X1" s="746"/>
      <c r="Y1" s="746"/>
      <c r="Z1" s="746"/>
      <c r="AA1" s="746"/>
      <c r="AB1" s="746"/>
      <c r="AC1" s="745" t="s">
        <v>555</v>
      </c>
      <c r="AD1" s="740"/>
      <c r="AE1" s="740"/>
      <c r="AF1" s="744"/>
      <c r="AG1" s="743"/>
      <c r="AH1" s="742"/>
      <c r="AI1" s="741"/>
      <c r="AJ1" s="740"/>
      <c r="AK1" s="739"/>
      <c r="AL1" s="739"/>
      <c r="AM1" s="738"/>
    </row>
    <row r="2" spans="1:39" ht="18.75" customHeight="1">
      <c r="A2" s="736"/>
      <c r="B2" s="736"/>
      <c r="C2" s="736"/>
      <c r="D2" s="736"/>
      <c r="E2" s="736"/>
      <c r="F2" s="736"/>
      <c r="G2" s="736"/>
      <c r="H2" s="736"/>
      <c r="I2" s="736"/>
      <c r="J2" s="736"/>
      <c r="K2" s="736"/>
      <c r="L2" s="736"/>
      <c r="M2" s="736"/>
      <c r="N2" s="736"/>
      <c r="O2" s="736"/>
      <c r="P2" s="736"/>
      <c r="Q2" s="736"/>
      <c r="R2" s="736"/>
      <c r="S2" s="736"/>
      <c r="T2" s="736"/>
      <c r="U2" s="736"/>
      <c r="V2" s="736"/>
      <c r="W2" s="736"/>
      <c r="X2" s="736"/>
      <c r="Y2" s="736"/>
      <c r="Z2" s="736"/>
      <c r="AA2" s="736"/>
      <c r="AB2" s="736"/>
      <c r="AC2" s="734"/>
    </row>
    <row r="3" spans="1:39" ht="18.75" customHeight="1">
      <c r="A3" s="1600" t="s">
        <v>554</v>
      </c>
      <c r="B3" s="1600"/>
      <c r="C3" s="1600"/>
      <c r="D3" s="1600"/>
      <c r="E3" s="1600"/>
      <c r="F3" s="1600"/>
      <c r="G3" s="1600"/>
      <c r="H3" s="1600"/>
      <c r="I3" s="1600"/>
      <c r="J3" s="1600"/>
      <c r="K3" s="1600"/>
      <c r="L3" s="1600"/>
      <c r="M3" s="1600"/>
      <c r="N3" s="1600"/>
      <c r="O3" s="1600"/>
      <c r="P3" s="1600"/>
      <c r="Q3" s="1600"/>
      <c r="R3" s="1600"/>
      <c r="S3" s="1600"/>
      <c r="T3" s="1600"/>
      <c r="U3" s="1600"/>
      <c r="V3" s="1600"/>
      <c r="W3" s="1600"/>
      <c r="X3" s="1600"/>
      <c r="Y3" s="1600"/>
      <c r="Z3" s="1600"/>
      <c r="AA3" s="1600"/>
      <c r="AB3" s="1600"/>
      <c r="AC3" s="1600"/>
    </row>
    <row r="4" spans="1:39" ht="18.75" customHeight="1">
      <c r="A4" s="735"/>
      <c r="B4" s="735"/>
      <c r="C4" s="735"/>
      <c r="D4" s="735"/>
      <c r="E4" s="735"/>
      <c r="F4" s="735"/>
      <c r="G4" s="735"/>
      <c r="H4" s="735"/>
      <c r="I4" s="735"/>
      <c r="J4" s="735"/>
      <c r="K4" s="735"/>
      <c r="L4" s="735"/>
      <c r="M4" s="735"/>
      <c r="N4" s="735"/>
      <c r="O4" s="735"/>
      <c r="P4" s="735"/>
      <c r="Q4" s="735"/>
      <c r="R4" s="735"/>
      <c r="S4" s="735"/>
      <c r="T4" s="735"/>
      <c r="U4" s="735"/>
      <c r="V4" s="735"/>
      <c r="W4" s="735"/>
      <c r="X4" s="735"/>
      <c r="Y4" s="735"/>
      <c r="Z4" s="735"/>
      <c r="AA4" s="735"/>
      <c r="AB4" s="735"/>
      <c r="AC4" s="734"/>
    </row>
    <row r="5" spans="1:39" ht="16.5" customHeight="1">
      <c r="A5" s="1601" t="s">
        <v>636</v>
      </c>
      <c r="B5" s="1602"/>
      <c r="C5" s="1607" t="s">
        <v>635</v>
      </c>
      <c r="D5" s="1607" t="s">
        <v>634</v>
      </c>
      <c r="E5" s="733" t="s">
        <v>633</v>
      </c>
      <c r="F5" s="1601" t="s">
        <v>632</v>
      </c>
      <c r="G5" s="1611"/>
      <c r="H5" s="1611"/>
      <c r="I5" s="1611"/>
      <c r="J5" s="1611"/>
      <c r="K5" s="1611"/>
      <c r="L5" s="1611"/>
      <c r="M5" s="1611"/>
      <c r="N5" s="1611"/>
      <c r="O5" s="1611"/>
      <c r="P5" s="1611"/>
      <c r="Q5" s="1611"/>
      <c r="R5" s="1611"/>
      <c r="S5" s="1611"/>
      <c r="T5" s="1611"/>
      <c r="U5" s="1611"/>
      <c r="V5" s="1611"/>
      <c r="W5" s="1611"/>
      <c r="X5" s="1611"/>
      <c r="Y5" s="1611"/>
      <c r="Z5" s="1611"/>
      <c r="AA5" s="1611"/>
      <c r="AB5" s="1611"/>
      <c r="AC5" s="1602"/>
    </row>
    <row r="6" spans="1:39" ht="32.25" customHeight="1">
      <c r="A6" s="1603"/>
      <c r="B6" s="1604"/>
      <c r="C6" s="1608"/>
      <c r="D6" s="1610"/>
      <c r="E6" s="733" t="s">
        <v>631</v>
      </c>
      <c r="F6" s="733" t="s">
        <v>630</v>
      </c>
      <c r="G6" s="733" t="s">
        <v>629</v>
      </c>
      <c r="H6" s="733" t="s">
        <v>628</v>
      </c>
      <c r="I6" s="733" t="s">
        <v>627</v>
      </c>
      <c r="J6" s="733" t="s">
        <v>626</v>
      </c>
      <c r="K6" s="733" t="s">
        <v>625</v>
      </c>
      <c r="L6" s="733" t="s">
        <v>624</v>
      </c>
      <c r="M6" s="733" t="s">
        <v>623</v>
      </c>
      <c r="N6" s="733" t="s">
        <v>622</v>
      </c>
      <c r="O6" s="733" t="s">
        <v>621</v>
      </c>
      <c r="P6" s="733" t="s">
        <v>620</v>
      </c>
      <c r="Q6" s="733" t="s">
        <v>619</v>
      </c>
      <c r="R6" s="733" t="s">
        <v>618</v>
      </c>
      <c r="S6" s="733" t="s">
        <v>617</v>
      </c>
      <c r="T6" s="733" t="s">
        <v>616</v>
      </c>
      <c r="U6" s="733" t="s">
        <v>615</v>
      </c>
      <c r="V6" s="733" t="s">
        <v>614</v>
      </c>
      <c r="W6" s="733" t="s">
        <v>613</v>
      </c>
      <c r="X6" s="733" t="s">
        <v>612</v>
      </c>
      <c r="Y6" s="733" t="s">
        <v>611</v>
      </c>
      <c r="Z6" s="733" t="s">
        <v>610</v>
      </c>
      <c r="AA6" s="733" t="s">
        <v>609</v>
      </c>
      <c r="AB6" s="733" t="s">
        <v>608</v>
      </c>
      <c r="AC6" s="733" t="s">
        <v>607</v>
      </c>
    </row>
    <row r="7" spans="1:39" ht="16.5" customHeight="1" thickBot="1">
      <c r="A7" s="1605"/>
      <c r="B7" s="1606"/>
      <c r="C7" s="1609"/>
      <c r="D7" s="732" t="s">
        <v>467</v>
      </c>
      <c r="E7" s="732" t="s">
        <v>606</v>
      </c>
      <c r="F7" s="732" t="s">
        <v>163</v>
      </c>
      <c r="G7" s="732" t="s">
        <v>163</v>
      </c>
      <c r="H7" s="732" t="s">
        <v>163</v>
      </c>
      <c r="I7" s="732" t="s">
        <v>163</v>
      </c>
      <c r="J7" s="732" t="s">
        <v>163</v>
      </c>
      <c r="K7" s="732" t="s">
        <v>163</v>
      </c>
      <c r="L7" s="732" t="s">
        <v>163</v>
      </c>
      <c r="M7" s="732" t="s">
        <v>163</v>
      </c>
      <c r="N7" s="732" t="s">
        <v>163</v>
      </c>
      <c r="O7" s="732" t="s">
        <v>163</v>
      </c>
      <c r="P7" s="732" t="s">
        <v>163</v>
      </c>
      <c r="Q7" s="732" t="s">
        <v>163</v>
      </c>
      <c r="R7" s="732" t="s">
        <v>163</v>
      </c>
      <c r="S7" s="732" t="s">
        <v>163</v>
      </c>
      <c r="T7" s="732" t="s">
        <v>163</v>
      </c>
      <c r="U7" s="732" t="s">
        <v>163</v>
      </c>
      <c r="V7" s="732" t="s">
        <v>163</v>
      </c>
      <c r="W7" s="732" t="s">
        <v>163</v>
      </c>
      <c r="X7" s="732" t="s">
        <v>163</v>
      </c>
      <c r="Y7" s="732" t="s">
        <v>163</v>
      </c>
      <c r="Z7" s="732" t="s">
        <v>163</v>
      </c>
      <c r="AA7" s="732" t="s">
        <v>163</v>
      </c>
      <c r="AB7" s="732" t="s">
        <v>163</v>
      </c>
      <c r="AC7" s="732" t="s">
        <v>163</v>
      </c>
    </row>
    <row r="8" spans="1:39" ht="9.75" customHeight="1">
      <c r="A8" s="731"/>
      <c r="B8" s="730"/>
      <c r="C8" s="729"/>
      <c r="D8" s="729"/>
      <c r="E8" s="728"/>
      <c r="F8" s="727"/>
      <c r="G8" s="727"/>
      <c r="H8" s="727"/>
      <c r="I8" s="727"/>
      <c r="J8" s="727"/>
      <c r="K8" s="727"/>
      <c r="L8" s="727"/>
      <c r="M8" s="727"/>
      <c r="N8" s="727"/>
      <c r="O8" s="727"/>
      <c r="P8" s="727"/>
      <c r="Q8" s="727"/>
      <c r="R8" s="727"/>
      <c r="S8" s="727"/>
      <c r="T8" s="727"/>
      <c r="U8" s="727"/>
      <c r="V8" s="727"/>
      <c r="W8" s="727"/>
      <c r="X8" s="727"/>
      <c r="Y8" s="727"/>
      <c r="Z8" s="727"/>
      <c r="AA8" s="727"/>
      <c r="AB8" s="727"/>
      <c r="AC8" s="727"/>
    </row>
    <row r="9" spans="1:39" ht="20.25" customHeight="1">
      <c r="A9" s="726" t="s">
        <v>257</v>
      </c>
      <c r="B9" s="725" t="s">
        <v>258</v>
      </c>
      <c r="C9" s="724">
        <v>319</v>
      </c>
      <c r="D9" s="723">
        <v>87.261972800000009</v>
      </c>
      <c r="E9" s="722">
        <v>20409.1021</v>
      </c>
      <c r="F9" s="721">
        <v>0.2445482186027314</v>
      </c>
      <c r="G9" s="721">
        <v>0.75145046457166498</v>
      </c>
      <c r="H9" s="721">
        <v>4.1899713961085228</v>
      </c>
      <c r="I9" s="721">
        <v>8.0466231448757704</v>
      </c>
      <c r="J9" s="721">
        <v>11.620979763134578</v>
      </c>
      <c r="K9" s="721">
        <v>6.9649825748610628</v>
      </c>
      <c r="L9" s="721">
        <v>8.9994262655496584</v>
      </c>
      <c r="M9" s="721">
        <v>8.3759973164393084</v>
      </c>
      <c r="N9" s="721">
        <v>8.8093062227903243</v>
      </c>
      <c r="O9" s="721">
        <v>5.6101054593622477</v>
      </c>
      <c r="P9" s="721">
        <v>6.9092486756155482</v>
      </c>
      <c r="Q9" s="721">
        <v>4.7781726291661375</v>
      </c>
      <c r="R9" s="721">
        <v>4.256227060683643</v>
      </c>
      <c r="S9" s="721">
        <v>3.2970043051788531</v>
      </c>
      <c r="T9" s="721">
        <v>2.3428065334777761</v>
      </c>
      <c r="U9" s="721">
        <v>3.7057671242564436</v>
      </c>
      <c r="V9" s="721">
        <v>4.1153784228907559</v>
      </c>
      <c r="W9" s="721">
        <v>1.9855822008186368</v>
      </c>
      <c r="X9" s="721">
        <v>2.070654079917845</v>
      </c>
      <c r="Y9" s="721">
        <v>1.0032378044059072</v>
      </c>
      <c r="Z9" s="721">
        <v>1.0708957980376992</v>
      </c>
      <c r="AA9" s="721">
        <v>0.46889382267094465</v>
      </c>
      <c r="AB9" s="721">
        <v>0.19801202569190596</v>
      </c>
      <c r="AC9" s="721">
        <v>0.18472892008694078</v>
      </c>
    </row>
    <row r="10" spans="1:39" s="706" customFormat="1" ht="20.25" customHeight="1">
      <c r="A10" s="726" t="s">
        <v>260</v>
      </c>
      <c r="B10" s="725" t="s">
        <v>261</v>
      </c>
      <c r="C10" s="724">
        <v>129</v>
      </c>
      <c r="D10" s="723">
        <v>30.385078799999999</v>
      </c>
      <c r="E10" s="722">
        <v>31271.492399999999</v>
      </c>
      <c r="F10" s="721">
        <v>1.3927888842598627E-3</v>
      </c>
      <c r="G10" s="721">
        <v>0.28104221997278483</v>
      </c>
      <c r="H10" s="721">
        <v>1.1466868402526571</v>
      </c>
      <c r="I10" s="721">
        <v>1.4732655555923719</v>
      </c>
      <c r="J10" s="721">
        <v>3.0585956551805951</v>
      </c>
      <c r="K10" s="721">
        <v>1.6791807694768921</v>
      </c>
      <c r="L10" s="721">
        <v>2.505795706542647</v>
      </c>
      <c r="M10" s="721">
        <v>2.5134764501581612</v>
      </c>
      <c r="N10" s="721">
        <v>2.6531453326360968</v>
      </c>
      <c r="O10" s="721">
        <v>2.8326660123718357</v>
      </c>
      <c r="P10" s="721">
        <v>2.8881132932918376</v>
      </c>
      <c r="Q10" s="721">
        <v>3.6384838995382167</v>
      </c>
      <c r="R10" s="721">
        <v>3.9518643604768275</v>
      </c>
      <c r="S10" s="721">
        <v>4.3276965271520043</v>
      </c>
      <c r="T10" s="721">
        <v>5.3485939947603498</v>
      </c>
      <c r="U10" s="721">
        <v>9.6701806150984861</v>
      </c>
      <c r="V10" s="721">
        <v>9.3877992509928934</v>
      </c>
      <c r="W10" s="721">
        <v>7.6595009521581368</v>
      </c>
      <c r="X10" s="721">
        <v>10.974635023819653</v>
      </c>
      <c r="Y10" s="721">
        <v>8.5809433543414073</v>
      </c>
      <c r="Z10" s="721">
        <v>9.7866137506939754</v>
      </c>
      <c r="AA10" s="721">
        <v>2.5034149327267832</v>
      </c>
      <c r="AB10" s="721">
        <v>1.7552338880226961</v>
      </c>
      <c r="AC10" s="721">
        <v>1.3816791549673388</v>
      </c>
    </row>
    <row r="11" spans="1:39" ht="20.25" customHeight="1">
      <c r="A11" s="726" t="s">
        <v>605</v>
      </c>
      <c r="B11" s="725" t="s">
        <v>604</v>
      </c>
      <c r="C11" s="724">
        <v>616</v>
      </c>
      <c r="D11" s="723">
        <v>91.439003299999996</v>
      </c>
      <c r="E11" s="722">
        <v>22023.389299999999</v>
      </c>
      <c r="F11" s="721">
        <v>0.17703145720968289</v>
      </c>
      <c r="G11" s="721">
        <v>3.7360955136307794</v>
      </c>
      <c r="H11" s="721">
        <v>10.119260672212512</v>
      </c>
      <c r="I11" s="721">
        <v>12.033551004377582</v>
      </c>
      <c r="J11" s="721">
        <v>11.518918207630987</v>
      </c>
      <c r="K11" s="721">
        <v>5.5600358889738688</v>
      </c>
      <c r="L11" s="721">
        <v>5.0930749810567981</v>
      </c>
      <c r="M11" s="721">
        <v>5.8082555674576133</v>
      </c>
      <c r="N11" s="721">
        <v>4.7577090114673206</v>
      </c>
      <c r="O11" s="721">
        <v>4.8897270733921046</v>
      </c>
      <c r="P11" s="721">
        <v>4.3552458538226428</v>
      </c>
      <c r="Q11" s="721">
        <v>3.2257839582116268</v>
      </c>
      <c r="R11" s="721">
        <v>3.5725355505925558</v>
      </c>
      <c r="S11" s="721">
        <v>2.848755898458049</v>
      </c>
      <c r="T11" s="721">
        <v>2.447008190431577</v>
      </c>
      <c r="U11" s="721">
        <v>3.893862762609531</v>
      </c>
      <c r="V11" s="721">
        <v>2.7885400190052159</v>
      </c>
      <c r="W11" s="721">
        <v>2.3257854124050805</v>
      </c>
      <c r="X11" s="721">
        <v>2.6799247712272476</v>
      </c>
      <c r="Y11" s="721">
        <v>2.1546297847715055</v>
      </c>
      <c r="Z11" s="721">
        <v>2.52437911251817</v>
      </c>
      <c r="AA11" s="721">
        <v>1.1590360368680876</v>
      </c>
      <c r="AB11" s="721">
        <v>1.048459481622543</v>
      </c>
      <c r="AC11" s="721">
        <v>1.2823934619593562</v>
      </c>
    </row>
    <row r="12" spans="1:39" ht="20.25" customHeight="1">
      <c r="A12" s="726" t="s">
        <v>603</v>
      </c>
      <c r="B12" s="725" t="s">
        <v>602</v>
      </c>
      <c r="C12" s="724">
        <v>76</v>
      </c>
      <c r="D12" s="723">
        <v>42.885518099999999</v>
      </c>
      <c r="E12" s="722">
        <v>17809.795999999998</v>
      </c>
      <c r="F12" s="721">
        <v>1.8366388815995207</v>
      </c>
      <c r="G12" s="721">
        <v>8.1890828316703956</v>
      </c>
      <c r="H12" s="721">
        <v>11.435313404783139</v>
      </c>
      <c r="I12" s="721">
        <v>14.622118789326228</v>
      </c>
      <c r="J12" s="721">
        <v>16.065009134167369</v>
      </c>
      <c r="K12" s="721">
        <v>7.4371774932573329</v>
      </c>
      <c r="L12" s="721">
        <v>7.4985308385489695</v>
      </c>
      <c r="M12" s="721">
        <v>4.9512040289423478</v>
      </c>
      <c r="N12" s="721">
        <v>4.8392825642463206</v>
      </c>
      <c r="O12" s="721">
        <v>2.7942332355779564</v>
      </c>
      <c r="P12" s="721">
        <v>3.2593175083968493</v>
      </c>
      <c r="Q12" s="721">
        <v>2.4394321121656217</v>
      </c>
      <c r="R12" s="721">
        <v>2.4749482972901284</v>
      </c>
      <c r="S12" s="721">
        <v>1.71153744321909</v>
      </c>
      <c r="T12" s="721">
        <v>1.2033134327459598</v>
      </c>
      <c r="U12" s="721">
        <v>2.0044241927906192</v>
      </c>
      <c r="V12" s="721">
        <v>0.98610164628044916</v>
      </c>
      <c r="W12" s="721">
        <v>0.81946077736670742</v>
      </c>
      <c r="X12" s="721">
        <v>1.5726276138890809</v>
      </c>
      <c r="Y12" s="721">
        <v>0.89546988590537746</v>
      </c>
      <c r="Z12" s="721">
        <v>0.97031053473503448</v>
      </c>
      <c r="AA12" s="721">
        <v>1.2670580281505333</v>
      </c>
      <c r="AB12" s="721">
        <v>0.34135882341129969</v>
      </c>
      <c r="AC12" s="721">
        <v>0.38604873471261619</v>
      </c>
    </row>
    <row r="13" spans="1:39" ht="20.25" customHeight="1">
      <c r="A13" s="726" t="s">
        <v>601</v>
      </c>
      <c r="B13" s="725" t="s">
        <v>600</v>
      </c>
      <c r="C13" s="724">
        <v>211</v>
      </c>
      <c r="D13" s="723">
        <v>65.281837299999992</v>
      </c>
      <c r="E13" s="722">
        <v>21453.6103</v>
      </c>
      <c r="F13" s="721">
        <v>6.9147104105784729E-2</v>
      </c>
      <c r="G13" s="721">
        <v>4.152458343876912</v>
      </c>
      <c r="H13" s="721">
        <v>10.648803844250873</v>
      </c>
      <c r="I13" s="721">
        <v>11.392732814522057</v>
      </c>
      <c r="J13" s="721">
        <v>12.057494895291496</v>
      </c>
      <c r="K13" s="721">
        <v>4.2329413728066134</v>
      </c>
      <c r="L13" s="721">
        <v>4.4202153605747245</v>
      </c>
      <c r="M13" s="721">
        <v>4.7864827787253468</v>
      </c>
      <c r="N13" s="721">
        <v>3.6797639272324836</v>
      </c>
      <c r="O13" s="721">
        <v>4.736262225266751</v>
      </c>
      <c r="P13" s="721">
        <v>5.1480539442476756</v>
      </c>
      <c r="Q13" s="721">
        <v>4.1871009044042333</v>
      </c>
      <c r="R13" s="721">
        <v>3.4377509776367767</v>
      </c>
      <c r="S13" s="721">
        <v>3.3903748600531496</v>
      </c>
      <c r="T13" s="721">
        <v>2.3109853557997209</v>
      </c>
      <c r="U13" s="721">
        <v>4.2375331553359947</v>
      </c>
      <c r="V13" s="721">
        <v>3.1914222794094069</v>
      </c>
      <c r="W13" s="721">
        <v>2.5179297458284009</v>
      </c>
      <c r="X13" s="721">
        <v>3.5863230828523265</v>
      </c>
      <c r="Y13" s="721">
        <v>2.3655219642539076</v>
      </c>
      <c r="Z13" s="721">
        <v>3.2544663077367155</v>
      </c>
      <c r="AA13" s="721">
        <v>0.79689117450743063</v>
      </c>
      <c r="AB13" s="721">
        <v>0.73602631278884056</v>
      </c>
      <c r="AC13" s="721">
        <v>0.66331742167434371</v>
      </c>
    </row>
    <row r="14" spans="1:39" s="706" customFormat="1" ht="20.25" customHeight="1">
      <c r="A14" s="726" t="s">
        <v>599</v>
      </c>
      <c r="B14" s="725" t="s">
        <v>598</v>
      </c>
      <c r="C14" s="724">
        <v>9</v>
      </c>
      <c r="D14" s="723">
        <v>1.9487376999999999</v>
      </c>
      <c r="E14" s="722">
        <v>39150.402900000001</v>
      </c>
      <c r="F14" s="721">
        <v>0</v>
      </c>
      <c r="G14" s="721">
        <v>0</v>
      </c>
      <c r="H14" s="721">
        <v>0.10836245432107154</v>
      </c>
      <c r="I14" s="721">
        <v>0.60170232248290778</v>
      </c>
      <c r="J14" s="721">
        <v>1.2527340134077563</v>
      </c>
      <c r="K14" s="721">
        <v>1.0236318617944324</v>
      </c>
      <c r="L14" s="721">
        <v>0.71784930316686546</v>
      </c>
      <c r="M14" s="721">
        <v>2.0661528742426447</v>
      </c>
      <c r="N14" s="721">
        <v>2.1093398049414245</v>
      </c>
      <c r="O14" s="721">
        <v>2.8936526449916786</v>
      </c>
      <c r="P14" s="721">
        <v>3.1054615508285184</v>
      </c>
      <c r="Q14" s="721">
        <v>3.2508428404705261</v>
      </c>
      <c r="R14" s="721">
        <v>4.81559421773387</v>
      </c>
      <c r="S14" s="721">
        <v>4.1500351740513874</v>
      </c>
      <c r="T14" s="721">
        <v>4.3367406501141748</v>
      </c>
      <c r="U14" s="721">
        <v>7.1992141374388154</v>
      </c>
      <c r="V14" s="721">
        <v>8.8590219196765183</v>
      </c>
      <c r="W14" s="721">
        <v>6.7782647197721895</v>
      </c>
      <c r="X14" s="721">
        <v>9.3905608743547173</v>
      </c>
      <c r="Y14" s="721">
        <v>4.3782803606662926</v>
      </c>
      <c r="Z14" s="721">
        <v>10.772794101535576</v>
      </c>
      <c r="AA14" s="721">
        <v>9.9915653091742413</v>
      </c>
      <c r="AB14" s="721">
        <v>7.8379917420389615</v>
      </c>
      <c r="AC14" s="721">
        <v>4.3602019912685019</v>
      </c>
    </row>
    <row r="15" spans="1:39" ht="20.25" customHeight="1">
      <c r="A15" s="726" t="s">
        <v>597</v>
      </c>
      <c r="B15" s="725" t="s">
        <v>596</v>
      </c>
      <c r="C15" s="724">
        <v>98</v>
      </c>
      <c r="D15" s="723">
        <v>23.6229756</v>
      </c>
      <c r="E15" s="722">
        <v>27610.106199999998</v>
      </c>
      <c r="F15" s="721">
        <v>8.7838214589697997E-4</v>
      </c>
      <c r="G15" s="721">
        <v>0.37167671628971249</v>
      </c>
      <c r="H15" s="721">
        <v>2.492112382319863</v>
      </c>
      <c r="I15" s="721">
        <v>4.5208419891014913</v>
      </c>
      <c r="J15" s="721">
        <v>6.1349756463364411</v>
      </c>
      <c r="K15" s="721">
        <v>5.332155530821443</v>
      </c>
      <c r="L15" s="721">
        <v>4.59486653324063</v>
      </c>
      <c r="M15" s="721">
        <v>4.9536282804271279</v>
      </c>
      <c r="N15" s="721">
        <v>5.3845807638221492</v>
      </c>
      <c r="O15" s="721">
        <v>4.4401696795555257</v>
      </c>
      <c r="P15" s="721">
        <v>4.8373393739610009</v>
      </c>
      <c r="Q15" s="721">
        <v>4.3686003722579301</v>
      </c>
      <c r="R15" s="721">
        <v>5.0165742032938478</v>
      </c>
      <c r="S15" s="721">
        <v>5.4246375295752323</v>
      </c>
      <c r="T15" s="721">
        <v>4.5803891022094607</v>
      </c>
      <c r="U15" s="721">
        <v>7.98298754539627</v>
      </c>
      <c r="V15" s="721">
        <v>5.15429436416977</v>
      </c>
      <c r="W15" s="721">
        <v>4.0266925560385376</v>
      </c>
      <c r="X15" s="721">
        <v>5.8373425234372247</v>
      </c>
      <c r="Y15" s="721">
        <v>4.2454186000175174</v>
      </c>
      <c r="Z15" s="721">
        <v>4.8188268881757637</v>
      </c>
      <c r="AA15" s="721">
        <v>2.0915828232917448</v>
      </c>
      <c r="AB15" s="721">
        <v>1.4509366042777436</v>
      </c>
      <c r="AC15" s="721">
        <v>1.9384907632042763</v>
      </c>
    </row>
    <row r="16" spans="1:39" ht="20.25" customHeight="1">
      <c r="A16" s="726" t="s">
        <v>595</v>
      </c>
      <c r="B16" s="725" t="s">
        <v>594</v>
      </c>
      <c r="C16" s="724">
        <v>76</v>
      </c>
      <c r="D16" s="723">
        <v>7.2038323000000002</v>
      </c>
      <c r="E16" s="722">
        <v>32240.700400000002</v>
      </c>
      <c r="F16" s="721">
        <v>1.6324644314665678E-2</v>
      </c>
      <c r="G16" s="721">
        <v>2.116928790804861E-2</v>
      </c>
      <c r="H16" s="721">
        <v>0.83224313814190265</v>
      </c>
      <c r="I16" s="721">
        <v>3.183549955764517</v>
      </c>
      <c r="J16" s="721">
        <v>7.2803790837829476</v>
      </c>
      <c r="K16" s="721">
        <v>7.2868797903582516</v>
      </c>
      <c r="L16" s="721">
        <v>6.1222552335095308</v>
      </c>
      <c r="M16" s="721">
        <v>5.0087673473464944</v>
      </c>
      <c r="N16" s="721">
        <v>3.5722250225064234</v>
      </c>
      <c r="O16" s="721">
        <v>3.687788512233968</v>
      </c>
      <c r="P16" s="721">
        <v>3.8233691253473512</v>
      </c>
      <c r="Q16" s="721">
        <v>3.6248747767212741</v>
      </c>
      <c r="R16" s="721">
        <v>3.0886240924847739</v>
      </c>
      <c r="S16" s="721">
        <v>3.2467899065334991</v>
      </c>
      <c r="T16" s="721">
        <v>2.562842835750077</v>
      </c>
      <c r="U16" s="721">
        <v>5.3533283943880807</v>
      </c>
      <c r="V16" s="721">
        <v>4.7168879819703742</v>
      </c>
      <c r="W16" s="721">
        <v>3.5626537280719321</v>
      </c>
      <c r="X16" s="721">
        <v>7.0938006149865531</v>
      </c>
      <c r="Y16" s="721">
        <v>5.9919995638987871</v>
      </c>
      <c r="Z16" s="721">
        <v>7.8881847374487055</v>
      </c>
      <c r="AA16" s="721">
        <v>4.6287585012216343</v>
      </c>
      <c r="AB16" s="721">
        <v>3.99307046611843</v>
      </c>
      <c r="AC16" s="721">
        <v>3.4132304828917244</v>
      </c>
    </row>
    <row r="17" spans="1:29" ht="20.25" customHeight="1">
      <c r="A17" s="726" t="s">
        <v>593</v>
      </c>
      <c r="B17" s="725" t="s">
        <v>592</v>
      </c>
      <c r="C17" s="724">
        <v>500</v>
      </c>
      <c r="D17" s="723">
        <v>113.1828656</v>
      </c>
      <c r="E17" s="722">
        <v>25871.78</v>
      </c>
      <c r="F17" s="721">
        <v>0.24955888729503947</v>
      </c>
      <c r="G17" s="721">
        <v>2.2269943304916642</v>
      </c>
      <c r="H17" s="721">
        <v>2.5757535688334792</v>
      </c>
      <c r="I17" s="721">
        <v>5.5089213079616526</v>
      </c>
      <c r="J17" s="721">
        <v>9.4298234484708079</v>
      </c>
      <c r="K17" s="721">
        <v>5.018245270510274</v>
      </c>
      <c r="L17" s="721">
        <v>4.7417800137408781</v>
      </c>
      <c r="M17" s="721">
        <v>4.750539996930419</v>
      </c>
      <c r="N17" s="721">
        <v>5.4259353369826675</v>
      </c>
      <c r="O17" s="721">
        <v>4.697864090834611</v>
      </c>
      <c r="P17" s="721">
        <v>5.3772395386320735</v>
      </c>
      <c r="Q17" s="721">
        <v>4.4175428617174006</v>
      </c>
      <c r="R17" s="721">
        <v>4.2255406546271432</v>
      </c>
      <c r="S17" s="721">
        <v>3.7154643308483259</v>
      </c>
      <c r="T17" s="721">
        <v>3.8278942462117693</v>
      </c>
      <c r="U17" s="721">
        <v>6.1350172247273438</v>
      </c>
      <c r="V17" s="721">
        <v>5.1085669808310623</v>
      </c>
      <c r="W17" s="721">
        <v>4.0426258654472518</v>
      </c>
      <c r="X17" s="721">
        <v>5.968784554258538</v>
      </c>
      <c r="Y17" s="721">
        <v>3.8070773143598511</v>
      </c>
      <c r="Z17" s="721">
        <v>4.3735240963893736</v>
      </c>
      <c r="AA17" s="721">
        <v>1.4454557156927117</v>
      </c>
      <c r="AB17" s="721">
        <v>1.3758779579795335</v>
      </c>
      <c r="AC17" s="721">
        <v>1.553972406226124</v>
      </c>
    </row>
    <row r="18" spans="1:29" s="706" customFormat="1" ht="20.25" customHeight="1">
      <c r="A18" s="726" t="s">
        <v>591</v>
      </c>
      <c r="B18" s="725" t="s">
        <v>590</v>
      </c>
      <c r="C18" s="724">
        <v>361</v>
      </c>
      <c r="D18" s="723">
        <v>166.7417623</v>
      </c>
      <c r="E18" s="722">
        <v>25299.861700000001</v>
      </c>
      <c r="F18" s="721">
        <v>9.3042437515367435E-2</v>
      </c>
      <c r="G18" s="721">
        <v>0.98342675367057708</v>
      </c>
      <c r="H18" s="721">
        <v>1.6961418429244948</v>
      </c>
      <c r="I18" s="721">
        <v>4.4985920123023675</v>
      </c>
      <c r="J18" s="721">
        <v>7.5913105543565438</v>
      </c>
      <c r="K18" s="721">
        <v>4.1293121801196175</v>
      </c>
      <c r="L18" s="721">
        <v>4.578862304611734</v>
      </c>
      <c r="M18" s="721">
        <v>5.2298824120080685</v>
      </c>
      <c r="N18" s="721">
        <v>5.4219244628914423</v>
      </c>
      <c r="O18" s="721">
        <v>5.8358239506264349</v>
      </c>
      <c r="P18" s="721">
        <v>6.5943629528257661</v>
      </c>
      <c r="Q18" s="721">
        <v>5.0980194659967317</v>
      </c>
      <c r="R18" s="721">
        <v>5.3800640440994068</v>
      </c>
      <c r="S18" s="721">
        <v>5.3549318280175093</v>
      </c>
      <c r="T18" s="721">
        <v>4.2921247810273382</v>
      </c>
      <c r="U18" s="721">
        <v>7.2351609060569464</v>
      </c>
      <c r="V18" s="721">
        <v>6.1286567078582443</v>
      </c>
      <c r="W18" s="721">
        <v>4.5060582282210886</v>
      </c>
      <c r="X18" s="721">
        <v>5.5816620093381371</v>
      </c>
      <c r="Y18" s="721">
        <v>3.27983117400457</v>
      </c>
      <c r="Z18" s="721">
        <v>3.4129443766830097</v>
      </c>
      <c r="AA18" s="721">
        <v>1.0647756000117554</v>
      </c>
      <c r="AB18" s="721">
        <v>1.0124890589572471</v>
      </c>
      <c r="AC18" s="721">
        <v>1.0005997159836904</v>
      </c>
    </row>
    <row r="19" spans="1:29" s="706" customFormat="1" ht="20.25" customHeight="1">
      <c r="A19" s="726" t="s">
        <v>589</v>
      </c>
      <c r="B19" s="725" t="s">
        <v>588</v>
      </c>
      <c r="C19" s="724">
        <v>55</v>
      </c>
      <c r="D19" s="723">
        <v>27.8075917</v>
      </c>
      <c r="E19" s="722">
        <v>27986.911599999999</v>
      </c>
      <c r="F19" s="721">
        <v>3.243071207781003E-2</v>
      </c>
      <c r="G19" s="721">
        <v>1.2342597075747483</v>
      </c>
      <c r="H19" s="721">
        <v>2.1156258562297579</v>
      </c>
      <c r="I19" s="721">
        <v>5.1411661801694244</v>
      </c>
      <c r="J19" s="721">
        <v>8.0580847279917442</v>
      </c>
      <c r="K19" s="721">
        <v>5.666934112816393</v>
      </c>
      <c r="L19" s="721">
        <v>6.4307183422863625</v>
      </c>
      <c r="M19" s="721">
        <v>6.2344305781791229</v>
      </c>
      <c r="N19" s="721">
        <v>5.0079863622278369</v>
      </c>
      <c r="O19" s="721">
        <v>5.7126547208329441</v>
      </c>
      <c r="P19" s="721">
        <v>4.7641709296242292</v>
      </c>
      <c r="Q19" s="721">
        <v>3.310940084034677</v>
      </c>
      <c r="R19" s="721">
        <v>4.9697784508249949</v>
      </c>
      <c r="S19" s="721">
        <v>4.0561894469991078</v>
      </c>
      <c r="T19" s="721">
        <v>4.5152180510475493</v>
      </c>
      <c r="U19" s="721">
        <v>3.8024022770731349</v>
      </c>
      <c r="V19" s="721">
        <v>3.4778243669335809</v>
      </c>
      <c r="W19" s="721">
        <v>2.5924344969435089</v>
      </c>
      <c r="X19" s="721">
        <v>4.3005809812721028</v>
      </c>
      <c r="Y19" s="721">
        <v>5.4334083163339892</v>
      </c>
      <c r="Z19" s="721">
        <v>5.0282157300231072</v>
      </c>
      <c r="AA19" s="721">
        <v>3.1547359780890334</v>
      </c>
      <c r="AB19" s="721">
        <v>2.3097883014443141</v>
      </c>
      <c r="AC19" s="721">
        <v>2.6500223678125998</v>
      </c>
    </row>
    <row r="20" spans="1:29" s="706" customFormat="1" ht="20.25" customHeight="1">
      <c r="A20" s="726" t="s">
        <v>587</v>
      </c>
      <c r="B20" s="725" t="s">
        <v>586</v>
      </c>
      <c r="C20" s="724">
        <v>220</v>
      </c>
      <c r="D20" s="723">
        <v>77.351855700000002</v>
      </c>
      <c r="E20" s="722">
        <v>25946.054100000001</v>
      </c>
      <c r="F20" s="721">
        <v>9.234684721338883E-2</v>
      </c>
      <c r="G20" s="721">
        <v>2.268616549816012</v>
      </c>
      <c r="H20" s="721">
        <v>3.019644297945395</v>
      </c>
      <c r="I20" s="721">
        <v>5.432308975620348</v>
      </c>
      <c r="J20" s="721">
        <v>9.3768491193418129</v>
      </c>
      <c r="K20" s="721">
        <v>4.6181286378627888</v>
      </c>
      <c r="L20" s="721">
        <v>4.2734162872837187</v>
      </c>
      <c r="M20" s="721">
        <v>4.6025955909936886</v>
      </c>
      <c r="N20" s="721">
        <v>4.6870151558626407</v>
      </c>
      <c r="O20" s="721">
        <v>5.0642222666159</v>
      </c>
      <c r="P20" s="721">
        <v>4.9013626960729786</v>
      </c>
      <c r="Q20" s="721">
        <v>5.1207854862103845</v>
      </c>
      <c r="R20" s="721">
        <v>4.0830633879673037</v>
      </c>
      <c r="S20" s="721">
        <v>4.366205269979063</v>
      </c>
      <c r="T20" s="721">
        <v>3.5947688324172935</v>
      </c>
      <c r="U20" s="721">
        <v>6.1370029937109827</v>
      </c>
      <c r="V20" s="721">
        <v>5.526515765283702</v>
      </c>
      <c r="W20" s="721">
        <v>4.1724834792812864</v>
      </c>
      <c r="X20" s="721">
        <v>5.4098047967063829</v>
      </c>
      <c r="Y20" s="721">
        <v>3.7045023342600945</v>
      </c>
      <c r="Z20" s="721">
        <v>4.4478501115002986</v>
      </c>
      <c r="AA20" s="721">
        <v>2.0720919821449093</v>
      </c>
      <c r="AB20" s="721">
        <v>1.6326945081939386</v>
      </c>
      <c r="AC20" s="721">
        <v>1.3957250155538286</v>
      </c>
    </row>
    <row r="21" spans="1:29" s="706" customFormat="1" ht="20.25" customHeight="1">
      <c r="A21" s="726" t="s">
        <v>585</v>
      </c>
      <c r="B21" s="725" t="s">
        <v>584</v>
      </c>
      <c r="C21" s="724">
        <v>270</v>
      </c>
      <c r="D21" s="723">
        <v>108.33314470000001</v>
      </c>
      <c r="E21" s="722">
        <v>27475.270100000002</v>
      </c>
      <c r="F21" s="721">
        <v>2.1345914091239336E-2</v>
      </c>
      <c r="G21" s="721">
        <v>0.24528984249083652</v>
      </c>
      <c r="H21" s="721">
        <v>1.3062428898549272</v>
      </c>
      <c r="I21" s="721">
        <v>4.0028494621923398</v>
      </c>
      <c r="J21" s="721">
        <v>5.5055214325371651</v>
      </c>
      <c r="K21" s="721">
        <v>3.6724386714862898</v>
      </c>
      <c r="L21" s="721">
        <v>4.6889574876339761</v>
      </c>
      <c r="M21" s="721">
        <v>4.9927713397209272</v>
      </c>
      <c r="N21" s="721">
        <v>5.2319929562609664</v>
      </c>
      <c r="O21" s="721">
        <v>5.7218589169229572</v>
      </c>
      <c r="P21" s="721">
        <v>5.5851829250923606</v>
      </c>
      <c r="Q21" s="721">
        <v>5.652463349935414</v>
      </c>
      <c r="R21" s="721">
        <v>5.1522422943197368</v>
      </c>
      <c r="S21" s="721">
        <v>5.0379349875920285</v>
      </c>
      <c r="T21" s="721">
        <v>3.9699769741845219</v>
      </c>
      <c r="U21" s="721">
        <v>7.295959719334169</v>
      </c>
      <c r="V21" s="721">
        <v>6.3293318208273153</v>
      </c>
      <c r="W21" s="721">
        <v>4.6387035232071492</v>
      </c>
      <c r="X21" s="721">
        <v>6.5113885685993562</v>
      </c>
      <c r="Y21" s="721">
        <v>4.7122483281887044</v>
      </c>
      <c r="Z21" s="721">
        <v>4.5322114608568169</v>
      </c>
      <c r="AA21" s="721">
        <v>1.79723380632188</v>
      </c>
      <c r="AB21" s="721">
        <v>1.626893048180849</v>
      </c>
      <c r="AC21" s="721">
        <v>1.7689602801680693</v>
      </c>
    </row>
    <row r="22" spans="1:29" s="706" customFormat="1" ht="20.25" customHeight="1">
      <c r="A22" s="726" t="s">
        <v>583</v>
      </c>
      <c r="B22" s="725" t="s">
        <v>582</v>
      </c>
      <c r="C22" s="724">
        <v>245</v>
      </c>
      <c r="D22" s="723">
        <v>152.00202720000001</v>
      </c>
      <c r="E22" s="722">
        <v>30720.1371</v>
      </c>
      <c r="F22" s="721">
        <v>1.6618396784118677E-2</v>
      </c>
      <c r="G22" s="721">
        <v>0.50520661740227102</v>
      </c>
      <c r="H22" s="721">
        <v>1.2990231356598643</v>
      </c>
      <c r="I22" s="721">
        <v>2.5675560200686585</v>
      </c>
      <c r="J22" s="721">
        <v>4.0667795120037713</v>
      </c>
      <c r="K22" s="721">
        <v>2.3254660251004862</v>
      </c>
      <c r="L22" s="721">
        <v>3.1758413285161762</v>
      </c>
      <c r="M22" s="721">
        <v>3.8142220250599395</v>
      </c>
      <c r="N22" s="721">
        <v>4.1206543855883515</v>
      </c>
      <c r="O22" s="721">
        <v>4.2824417673292707</v>
      </c>
      <c r="P22" s="721">
        <v>4.7921959556602545</v>
      </c>
      <c r="Q22" s="721">
        <v>4.4844042053670714</v>
      </c>
      <c r="R22" s="721">
        <v>4.5629195397994007</v>
      </c>
      <c r="S22" s="721">
        <v>4.7290958103748233</v>
      </c>
      <c r="T22" s="721">
        <v>4.1302309683932954</v>
      </c>
      <c r="U22" s="721">
        <v>7.1230478957717471</v>
      </c>
      <c r="V22" s="721">
        <v>6.0704581839945346</v>
      </c>
      <c r="W22" s="721">
        <v>6.3151878148109324</v>
      </c>
      <c r="X22" s="721">
        <v>10.493849716235887</v>
      </c>
      <c r="Y22" s="721">
        <v>6.2589530384894756</v>
      </c>
      <c r="Z22" s="721">
        <v>8.3145029265767576</v>
      </c>
      <c r="AA22" s="721">
        <v>2.865380995392409</v>
      </c>
      <c r="AB22" s="721">
        <v>1.9045342705797805</v>
      </c>
      <c r="AC22" s="721">
        <v>1.7814293992521171</v>
      </c>
    </row>
    <row r="23" spans="1:29" s="706" customFormat="1" ht="20.25" customHeight="1">
      <c r="A23" s="726" t="s">
        <v>581</v>
      </c>
      <c r="B23" s="725" t="s">
        <v>580</v>
      </c>
      <c r="C23" s="724">
        <v>414</v>
      </c>
      <c r="D23" s="723">
        <v>86.331512900000007</v>
      </c>
      <c r="E23" s="722">
        <v>25232.810399999998</v>
      </c>
      <c r="F23" s="721">
        <v>0.22807697141607719</v>
      </c>
      <c r="G23" s="721">
        <v>3.1064101738914389</v>
      </c>
      <c r="H23" s="721">
        <v>4.5125055372451373</v>
      </c>
      <c r="I23" s="721">
        <v>5.6362765304904094</v>
      </c>
      <c r="J23" s="721">
        <v>8.8463924046441686</v>
      </c>
      <c r="K23" s="721">
        <v>5.2990260987306295</v>
      </c>
      <c r="L23" s="721">
        <v>5.7795965023566724</v>
      </c>
      <c r="M23" s="721">
        <v>4.7648096990548625</v>
      </c>
      <c r="N23" s="721">
        <v>5.304833827370584</v>
      </c>
      <c r="O23" s="721">
        <v>4.8552656604723996</v>
      </c>
      <c r="P23" s="721">
        <v>4.7901093831056905</v>
      </c>
      <c r="Q23" s="721">
        <v>3.5623499423233209</v>
      </c>
      <c r="R23" s="721">
        <v>4.1236031669265465</v>
      </c>
      <c r="S23" s="721">
        <v>3.6646187397000896</v>
      </c>
      <c r="T23" s="721">
        <v>3.4689836878788212</v>
      </c>
      <c r="U23" s="721">
        <v>5.8455426419383416</v>
      </c>
      <c r="V23" s="721">
        <v>4.69565383928306</v>
      </c>
      <c r="W23" s="721">
        <v>3.6186935628229908</v>
      </c>
      <c r="X23" s="721">
        <v>5.1013878386463443</v>
      </c>
      <c r="Y23" s="721">
        <v>3.654355975035855</v>
      </c>
      <c r="Z23" s="721">
        <v>4.3237540668651944</v>
      </c>
      <c r="AA23" s="721">
        <v>1.9074601436759948</v>
      </c>
      <c r="AB23" s="721">
        <v>1.4861127262835214</v>
      </c>
      <c r="AC23" s="721">
        <v>1.4241807640092914</v>
      </c>
    </row>
    <row r="24" spans="1:29" s="706" customFormat="1" ht="20.25" customHeight="1">
      <c r="A24" s="726" t="s">
        <v>264</v>
      </c>
      <c r="B24" s="725" t="s">
        <v>579</v>
      </c>
      <c r="C24" s="724">
        <v>216</v>
      </c>
      <c r="D24" s="723">
        <v>28.184493</v>
      </c>
      <c r="E24" s="722">
        <v>41311.286</v>
      </c>
      <c r="F24" s="721">
        <v>2.4428326597891971E-3</v>
      </c>
      <c r="G24" s="721">
        <v>0.70046213000886692</v>
      </c>
      <c r="H24" s="721">
        <v>0.9722381736652137</v>
      </c>
      <c r="I24" s="721">
        <v>1.1900128911313039</v>
      </c>
      <c r="J24" s="721">
        <v>1.7857291241676763</v>
      </c>
      <c r="K24" s="721">
        <v>1.4224108980778898</v>
      </c>
      <c r="L24" s="721">
        <v>1.4546637400928235</v>
      </c>
      <c r="M24" s="721">
        <v>1.5050336367590507</v>
      </c>
      <c r="N24" s="721">
        <v>2.0576524119131752</v>
      </c>
      <c r="O24" s="721">
        <v>1.6564814559552303</v>
      </c>
      <c r="P24" s="721">
        <v>2.1798742308403418</v>
      </c>
      <c r="Q24" s="721">
        <v>2.3261202534315588</v>
      </c>
      <c r="R24" s="721">
        <v>2.8838418345861325</v>
      </c>
      <c r="S24" s="721">
        <v>2.9361720290657707</v>
      </c>
      <c r="T24" s="721">
        <v>3.3698693817199414</v>
      </c>
      <c r="U24" s="721">
        <v>5.4228447536735898</v>
      </c>
      <c r="V24" s="721">
        <v>5.241870414344513</v>
      </c>
      <c r="W24" s="721">
        <v>5.631940585200522</v>
      </c>
      <c r="X24" s="721">
        <v>11.22522870998602</v>
      </c>
      <c r="Y24" s="721">
        <v>10.993818125449337</v>
      </c>
      <c r="Z24" s="721">
        <v>17.70993326010867</v>
      </c>
      <c r="AA24" s="721">
        <v>5.7646876954643114</v>
      </c>
      <c r="AB24" s="721">
        <v>5.2430189182398994</v>
      </c>
      <c r="AC24" s="721">
        <v>6.3236525134583763</v>
      </c>
    </row>
    <row r="25" spans="1:29" s="706" customFormat="1" ht="20.25" customHeight="1">
      <c r="A25" s="726" t="s">
        <v>266</v>
      </c>
      <c r="B25" s="725" t="s">
        <v>578</v>
      </c>
      <c r="C25" s="724">
        <v>359</v>
      </c>
      <c r="D25" s="723">
        <v>47.7426739</v>
      </c>
      <c r="E25" s="722">
        <v>23938.87</v>
      </c>
      <c r="F25" s="721">
        <v>1.2819288280374259</v>
      </c>
      <c r="G25" s="721">
        <v>2.8098882831947956</v>
      </c>
      <c r="H25" s="721">
        <v>5.0690120646971133</v>
      </c>
      <c r="I25" s="721">
        <v>5.1690456323603602</v>
      </c>
      <c r="J25" s="721">
        <v>7.4028222788753348</v>
      </c>
      <c r="K25" s="721">
        <v>2.9789973703169563</v>
      </c>
      <c r="L25" s="721">
        <v>3.6013982032120744</v>
      </c>
      <c r="M25" s="721">
        <v>4.5298015870032788</v>
      </c>
      <c r="N25" s="721">
        <v>4.756697341160022</v>
      </c>
      <c r="O25" s="721">
        <v>5.0481273944733953</v>
      </c>
      <c r="P25" s="721">
        <v>4.6822888568878414</v>
      </c>
      <c r="Q25" s="721">
        <v>5.2341035720665818</v>
      </c>
      <c r="R25" s="721">
        <v>6.5433687408111423</v>
      </c>
      <c r="S25" s="721">
        <v>5.2543711842666605</v>
      </c>
      <c r="T25" s="721">
        <v>5.9124828364504314</v>
      </c>
      <c r="U25" s="721">
        <v>6.9014915396265639</v>
      </c>
      <c r="V25" s="721">
        <v>5.502825638762558</v>
      </c>
      <c r="W25" s="721">
        <v>3.8921923474420228</v>
      </c>
      <c r="X25" s="721">
        <v>4.8925860434473902</v>
      </c>
      <c r="Y25" s="721">
        <v>2.6358511101323128</v>
      </c>
      <c r="Z25" s="721">
        <v>3.370649082978991</v>
      </c>
      <c r="AA25" s="721">
        <v>0.94524596788450932</v>
      </c>
      <c r="AB25" s="721">
        <v>0.84886112757082077</v>
      </c>
      <c r="AC25" s="721">
        <v>0.73596296834141073</v>
      </c>
    </row>
    <row r="26" spans="1:29" s="706" customFormat="1" ht="20.25" customHeight="1">
      <c r="A26" s="726" t="s">
        <v>268</v>
      </c>
      <c r="B26" s="725" t="s">
        <v>269</v>
      </c>
      <c r="C26" s="724">
        <v>816</v>
      </c>
      <c r="D26" s="723">
        <v>196.15132999999997</v>
      </c>
      <c r="E26" s="722">
        <v>23111.741000000002</v>
      </c>
      <c r="F26" s="721">
        <v>0.30800331560331506</v>
      </c>
      <c r="G26" s="721">
        <v>5.7777302351199964</v>
      </c>
      <c r="H26" s="721">
        <v>4.4363575816692142</v>
      </c>
      <c r="I26" s="721">
        <v>5.3719275826475412</v>
      </c>
      <c r="J26" s="721">
        <v>10.462584882804517</v>
      </c>
      <c r="K26" s="721">
        <v>6.6491268246817405</v>
      </c>
      <c r="L26" s="721">
        <v>5.4229413076118327</v>
      </c>
      <c r="M26" s="721">
        <v>4.7974773864648279</v>
      </c>
      <c r="N26" s="721">
        <v>5.5125533433803389</v>
      </c>
      <c r="O26" s="721">
        <v>5.3754614868020525</v>
      </c>
      <c r="P26" s="721">
        <v>4.897959600885704</v>
      </c>
      <c r="Q26" s="721">
        <v>5.3282643558929736</v>
      </c>
      <c r="R26" s="721">
        <v>4.6823803335924365</v>
      </c>
      <c r="S26" s="721">
        <v>3.5026235611045822</v>
      </c>
      <c r="T26" s="721">
        <v>2.8101750316961915</v>
      </c>
      <c r="U26" s="721">
        <v>5.287770569794251</v>
      </c>
      <c r="V26" s="721">
        <v>3.7516167236796205</v>
      </c>
      <c r="W26" s="721">
        <v>2.3245234177101937</v>
      </c>
      <c r="X26" s="721">
        <v>3.856528681197319</v>
      </c>
      <c r="Y26" s="721">
        <v>2.2188845724370059</v>
      </c>
      <c r="Z26" s="721">
        <v>3.9108335895555748</v>
      </c>
      <c r="AA26" s="721">
        <v>1.2862287500166327</v>
      </c>
      <c r="AB26" s="721">
        <v>1.1879815956384288</v>
      </c>
      <c r="AC26" s="721">
        <v>0.8400653209947645</v>
      </c>
    </row>
    <row r="27" spans="1:29" s="706" customFormat="1" ht="20.25" customHeight="1">
      <c r="A27" s="726" t="s">
        <v>270</v>
      </c>
      <c r="B27" s="725" t="s">
        <v>577</v>
      </c>
      <c r="C27" s="724">
        <v>4222</v>
      </c>
      <c r="D27" s="723">
        <v>444.61598249999997</v>
      </c>
      <c r="E27" s="722">
        <v>23903.016299999999</v>
      </c>
      <c r="F27" s="721">
        <v>0.54468325371097071</v>
      </c>
      <c r="G27" s="721">
        <v>5.8260120237580528</v>
      </c>
      <c r="H27" s="721">
        <v>10.141213490902793</v>
      </c>
      <c r="I27" s="721">
        <v>9.6266541205589711</v>
      </c>
      <c r="J27" s="721">
        <v>9.8056482708648467</v>
      </c>
      <c r="K27" s="721">
        <v>5.5174199006667513</v>
      </c>
      <c r="L27" s="721">
        <v>4.1299597681466622</v>
      </c>
      <c r="M27" s="721">
        <v>4.7834878720312313</v>
      </c>
      <c r="N27" s="721">
        <v>4.6242937072105823</v>
      </c>
      <c r="O27" s="721">
        <v>4.1077257271110366</v>
      </c>
      <c r="P27" s="721">
        <v>4.0746635103248909</v>
      </c>
      <c r="Q27" s="721">
        <v>3.0660522645516908</v>
      </c>
      <c r="R27" s="721">
        <v>2.9049989223003245</v>
      </c>
      <c r="S27" s="721">
        <v>2.4587041695020488</v>
      </c>
      <c r="T27" s="721">
        <v>2.3336257148605761</v>
      </c>
      <c r="U27" s="721">
        <v>4.2072634669627513</v>
      </c>
      <c r="V27" s="721">
        <v>2.9584301549483776</v>
      </c>
      <c r="W27" s="721">
        <v>2.6588378207929133</v>
      </c>
      <c r="X27" s="721">
        <v>3.702160436843946</v>
      </c>
      <c r="Y27" s="721">
        <v>2.7395854129017958</v>
      </c>
      <c r="Z27" s="721">
        <v>4.1387355660342244</v>
      </c>
      <c r="AA27" s="721">
        <v>1.8945951858579446</v>
      </c>
      <c r="AB27" s="721">
        <v>1.7464397155358671</v>
      </c>
      <c r="AC27" s="721">
        <v>2.0088095011294382</v>
      </c>
    </row>
    <row r="28" spans="1:29" s="706" customFormat="1" ht="20.25" customHeight="1">
      <c r="A28" s="726" t="s">
        <v>272</v>
      </c>
      <c r="B28" s="725" t="s">
        <v>273</v>
      </c>
      <c r="C28" s="724">
        <v>759</v>
      </c>
      <c r="D28" s="723">
        <v>224.53795220000001</v>
      </c>
      <c r="E28" s="722">
        <v>23852.057700000001</v>
      </c>
      <c r="F28" s="721">
        <v>0.68069343512967151</v>
      </c>
      <c r="G28" s="721">
        <v>2.9506910680732572</v>
      </c>
      <c r="H28" s="721">
        <v>5.9401550469827438</v>
      </c>
      <c r="I28" s="721">
        <v>6.5133431817233784</v>
      </c>
      <c r="J28" s="721">
        <v>5.7854354565544126</v>
      </c>
      <c r="K28" s="721">
        <v>3.4335539825057695</v>
      </c>
      <c r="L28" s="721">
        <v>4.1808062325420998</v>
      </c>
      <c r="M28" s="721">
        <v>4.3668107346353544</v>
      </c>
      <c r="N28" s="721">
        <v>5.7632265161452745</v>
      </c>
      <c r="O28" s="721">
        <v>6.3780403533937626</v>
      </c>
      <c r="P28" s="721">
        <v>5.3667964733491491</v>
      </c>
      <c r="Q28" s="721">
        <v>5.3201897866065959</v>
      </c>
      <c r="R28" s="721">
        <v>4.8476997288657024</v>
      </c>
      <c r="S28" s="721">
        <v>4.5052064476786482</v>
      </c>
      <c r="T28" s="721">
        <v>4.2346108115971317</v>
      </c>
      <c r="U28" s="721">
        <v>6.8461980032255774</v>
      </c>
      <c r="V28" s="721">
        <v>6.0757128433453307</v>
      </c>
      <c r="W28" s="721">
        <v>5.0470632198096617</v>
      </c>
      <c r="X28" s="721">
        <v>4.6811722904810571</v>
      </c>
      <c r="Y28" s="721">
        <v>2.1941213731261593</v>
      </c>
      <c r="Z28" s="721">
        <v>2.2311182813040729</v>
      </c>
      <c r="AA28" s="721">
        <v>0.82820920997069647</v>
      </c>
      <c r="AB28" s="721">
        <v>0.83616051611964415</v>
      </c>
      <c r="AC28" s="721">
        <v>0.99298496229894806</v>
      </c>
    </row>
    <row r="29" spans="1:29" s="706" customFormat="1" ht="20.25" customHeight="1">
      <c r="A29" s="726" t="s">
        <v>274</v>
      </c>
      <c r="B29" s="725" t="s">
        <v>275</v>
      </c>
      <c r="C29" s="724">
        <v>459</v>
      </c>
      <c r="D29" s="723">
        <v>95.336841000000007</v>
      </c>
      <c r="E29" s="722">
        <v>14628.5195</v>
      </c>
      <c r="F29" s="721">
        <v>0.97272606294978881</v>
      </c>
      <c r="G29" s="721">
        <v>18.385565240199224</v>
      </c>
      <c r="H29" s="721">
        <v>31.052334532460542</v>
      </c>
      <c r="I29" s="721">
        <v>14.635024879836328</v>
      </c>
      <c r="J29" s="721">
        <v>10.560123971382689</v>
      </c>
      <c r="K29" s="721">
        <v>3.1774915848113738</v>
      </c>
      <c r="L29" s="721">
        <v>2.4937048207838144</v>
      </c>
      <c r="M29" s="721">
        <v>2.6968846177733119</v>
      </c>
      <c r="N29" s="721">
        <v>2.9359835826739844</v>
      </c>
      <c r="O29" s="721">
        <v>2.5730860958566901</v>
      </c>
      <c r="P29" s="721">
        <v>1.2372901048819103</v>
      </c>
      <c r="Q29" s="721">
        <v>1.1324464799499703</v>
      </c>
      <c r="R29" s="721">
        <v>0.79169331822102218</v>
      </c>
      <c r="S29" s="721">
        <v>0.90506114000567739</v>
      </c>
      <c r="T29" s="721">
        <v>0.54500494724804238</v>
      </c>
      <c r="U29" s="721">
        <v>1.1900940791608565</v>
      </c>
      <c r="V29" s="721">
        <v>1.0337366852757373</v>
      </c>
      <c r="W29" s="721">
        <v>0.63629011999673879</v>
      </c>
      <c r="X29" s="721">
        <v>0.82733263628905018</v>
      </c>
      <c r="Y29" s="721">
        <v>0.65557269723254208</v>
      </c>
      <c r="Z29" s="721">
        <v>0.67097618642514067</v>
      </c>
      <c r="AA29" s="721">
        <v>0.37443909013096</v>
      </c>
      <c r="AB29" s="721">
        <v>0.30513125560768262</v>
      </c>
      <c r="AC29" s="721">
        <v>0.21200597573817237</v>
      </c>
    </row>
    <row r="30" spans="1:29" s="706" customFormat="1" ht="20.25" customHeight="1">
      <c r="A30" s="726" t="s">
        <v>576</v>
      </c>
      <c r="B30" s="725" t="s">
        <v>575</v>
      </c>
      <c r="C30" s="724">
        <v>263</v>
      </c>
      <c r="D30" s="723">
        <v>21.869416900000001</v>
      </c>
      <c r="E30" s="722">
        <v>35005.196600000003</v>
      </c>
      <c r="F30" s="721">
        <v>0.12168820102377764</v>
      </c>
      <c r="G30" s="721">
        <v>0.82326291927792539</v>
      </c>
      <c r="H30" s="721">
        <v>2.5383113895460099</v>
      </c>
      <c r="I30" s="721">
        <v>1.4675841677333425</v>
      </c>
      <c r="J30" s="721">
        <v>2.0415272251726106</v>
      </c>
      <c r="K30" s="721">
        <v>1.9016323201557332</v>
      </c>
      <c r="L30" s="721">
        <v>1.9298676408697479</v>
      </c>
      <c r="M30" s="721">
        <v>1.4411646247413208</v>
      </c>
      <c r="N30" s="721">
        <v>1.6630731475972733</v>
      </c>
      <c r="O30" s="721">
        <v>2.9501902266081905</v>
      </c>
      <c r="P30" s="721">
        <v>4.7519726051772322</v>
      </c>
      <c r="Q30" s="721">
        <v>3.2885110896578134</v>
      </c>
      <c r="R30" s="721">
        <v>4.6791146955545946</v>
      </c>
      <c r="S30" s="721">
        <v>3.3323257009198084</v>
      </c>
      <c r="T30" s="721">
        <v>4.1061478872808896</v>
      </c>
      <c r="U30" s="721">
        <v>7.5702265294508146</v>
      </c>
      <c r="V30" s="721">
        <v>4.9522920750575654</v>
      </c>
      <c r="W30" s="721">
        <v>6.9654554895791474</v>
      </c>
      <c r="X30" s="721">
        <v>8.7438481270161343</v>
      </c>
      <c r="Y30" s="721">
        <v>8.2898127018649497</v>
      </c>
      <c r="Z30" s="721">
        <v>13.601896719980678</v>
      </c>
      <c r="AA30" s="721">
        <v>4.9118419796551596</v>
      </c>
      <c r="AB30" s="721">
        <v>4.4679279949160415</v>
      </c>
      <c r="AC30" s="721">
        <v>3.4603245411632351</v>
      </c>
    </row>
    <row r="31" spans="1:29" s="706" customFormat="1" ht="20.25" customHeight="1">
      <c r="A31" s="726" t="s">
        <v>574</v>
      </c>
      <c r="B31" s="725" t="s">
        <v>573</v>
      </c>
      <c r="C31" s="724">
        <v>177</v>
      </c>
      <c r="D31" s="723">
        <v>12.943269200000001</v>
      </c>
      <c r="E31" s="722">
        <v>53874.896399999998</v>
      </c>
      <c r="F31" s="721">
        <v>5.4978382123119247E-3</v>
      </c>
      <c r="G31" s="721">
        <v>0</v>
      </c>
      <c r="H31" s="721">
        <v>3.497338987587463E-2</v>
      </c>
      <c r="I31" s="721">
        <v>0.11307653247295514</v>
      </c>
      <c r="J31" s="721">
        <v>0.27591792651581409</v>
      </c>
      <c r="K31" s="721">
        <v>1.631035380149553</v>
      </c>
      <c r="L31" s="721">
        <v>0.58205001252697419</v>
      </c>
      <c r="M31" s="721">
        <v>0.54419481594340935</v>
      </c>
      <c r="N31" s="721">
        <v>0.80911011261358912</v>
      </c>
      <c r="O31" s="721">
        <v>1.0960314415773722</v>
      </c>
      <c r="P31" s="721">
        <v>1.3920942013629756</v>
      </c>
      <c r="Q31" s="721">
        <v>1.4611864829327663</v>
      </c>
      <c r="R31" s="721">
        <v>1.6187301427679495</v>
      </c>
      <c r="S31" s="721">
        <v>2.1088211624308948</v>
      </c>
      <c r="T31" s="721">
        <v>2.4993051987205828</v>
      </c>
      <c r="U31" s="721">
        <v>5.485965632237642</v>
      </c>
      <c r="V31" s="721">
        <v>5.3493525422464359</v>
      </c>
      <c r="W31" s="721">
        <v>5.4283982596916092</v>
      </c>
      <c r="X31" s="721">
        <v>9.5514740588104257</v>
      </c>
      <c r="Y31" s="721">
        <v>7.2834458237181678</v>
      </c>
      <c r="Z31" s="721">
        <v>14.939891692896257</v>
      </c>
      <c r="AA31" s="721">
        <v>10.836990085935939</v>
      </c>
      <c r="AB31" s="721">
        <v>12.827603091188122</v>
      </c>
      <c r="AC31" s="721">
        <v>14.124854947774709</v>
      </c>
    </row>
    <row r="32" spans="1:29" s="706" customFormat="1" ht="20.25" customHeight="1">
      <c r="A32" s="726" t="s">
        <v>572</v>
      </c>
      <c r="B32" s="725" t="s">
        <v>571</v>
      </c>
      <c r="C32" s="724">
        <v>330</v>
      </c>
      <c r="D32" s="723">
        <v>57.5974577</v>
      </c>
      <c r="E32" s="722">
        <v>49722.034899999999</v>
      </c>
      <c r="F32" s="721">
        <v>0.69797733451002653</v>
      </c>
      <c r="G32" s="721">
        <v>1.4118895737302655</v>
      </c>
      <c r="H32" s="721">
        <v>1.3168692339696793</v>
      </c>
      <c r="I32" s="721">
        <v>1.9817947624448711</v>
      </c>
      <c r="J32" s="721">
        <v>0.88867516109135491</v>
      </c>
      <c r="K32" s="721">
        <v>1.0126799398647766</v>
      </c>
      <c r="L32" s="721">
        <v>0.71115829822468024</v>
      </c>
      <c r="M32" s="721">
        <v>0.90772964793548527</v>
      </c>
      <c r="N32" s="721">
        <v>1.6140946790434467</v>
      </c>
      <c r="O32" s="721">
        <v>1.6805844192668247</v>
      </c>
      <c r="P32" s="721">
        <v>1.1629487250788848</v>
      </c>
      <c r="Q32" s="721">
        <v>1.3560759991668869</v>
      </c>
      <c r="R32" s="721">
        <v>1.4778608882940332</v>
      </c>
      <c r="S32" s="721">
        <v>1.8831683607452001</v>
      </c>
      <c r="T32" s="721">
        <v>2.0036099614167515</v>
      </c>
      <c r="U32" s="721">
        <v>3.8819532828095635</v>
      </c>
      <c r="V32" s="721">
        <v>4.5205392806773137</v>
      </c>
      <c r="W32" s="721">
        <v>5.5049632859055864</v>
      </c>
      <c r="X32" s="721">
        <v>9.2509374767074135</v>
      </c>
      <c r="Y32" s="721">
        <v>7.8053979802653686</v>
      </c>
      <c r="Z32" s="721">
        <v>14.349234376016565</v>
      </c>
      <c r="AA32" s="721">
        <v>10.365780953557609</v>
      </c>
      <c r="AB32" s="721">
        <v>12.176862799275948</v>
      </c>
      <c r="AC32" s="721">
        <v>12.037212885526371</v>
      </c>
    </row>
    <row r="33" spans="1:29" s="706" customFormat="1" ht="20.25" customHeight="1">
      <c r="A33" s="726" t="s">
        <v>278</v>
      </c>
      <c r="B33" s="725" t="s">
        <v>279</v>
      </c>
      <c r="C33" s="724">
        <v>1434</v>
      </c>
      <c r="D33" s="723">
        <v>67.480754499999989</v>
      </c>
      <c r="E33" s="722">
        <v>49123.886700000003</v>
      </c>
      <c r="F33" s="721">
        <v>0.1967584698538011</v>
      </c>
      <c r="G33" s="721">
        <v>0.9941770879280849</v>
      </c>
      <c r="H33" s="721">
        <v>0.32981359151815648</v>
      </c>
      <c r="I33" s="721">
        <v>0.92772821619829404</v>
      </c>
      <c r="J33" s="721">
        <v>1.5888273744775634</v>
      </c>
      <c r="K33" s="721">
        <v>0.97375941461946747</v>
      </c>
      <c r="L33" s="721">
        <v>1.4975302328606892</v>
      </c>
      <c r="M33" s="721">
        <v>1.4890254376156984</v>
      </c>
      <c r="N33" s="721">
        <v>1.709191618478421</v>
      </c>
      <c r="O33" s="721">
        <v>2.1459505168988589</v>
      </c>
      <c r="P33" s="721">
        <v>2.2067395526823872</v>
      </c>
      <c r="Q33" s="721">
        <v>2.4284550641768541</v>
      </c>
      <c r="R33" s="721">
        <v>2.6752987772239565</v>
      </c>
      <c r="S33" s="721">
        <v>2.3248767913524144</v>
      </c>
      <c r="T33" s="721">
        <v>3.0310517645442157</v>
      </c>
      <c r="U33" s="721">
        <v>5.2599671214405284</v>
      </c>
      <c r="V33" s="721">
        <v>5.3372589365461236</v>
      </c>
      <c r="W33" s="721">
        <v>4.8571461956608681</v>
      </c>
      <c r="X33" s="721">
        <v>9.4231388595395753</v>
      </c>
      <c r="Y33" s="721">
        <v>7.604453503850495</v>
      </c>
      <c r="Z33" s="721">
        <v>13.803664865661808</v>
      </c>
      <c r="AA33" s="721">
        <v>8.546263957377656</v>
      </c>
      <c r="AB33" s="721">
        <v>9.1844985224639135</v>
      </c>
      <c r="AC33" s="721">
        <v>11.464424127030176</v>
      </c>
    </row>
    <row r="34" spans="1:29" s="706" customFormat="1" ht="20.25" customHeight="1">
      <c r="A34" s="726" t="s">
        <v>280</v>
      </c>
      <c r="B34" s="725" t="s">
        <v>570</v>
      </c>
      <c r="C34" s="724">
        <v>161</v>
      </c>
      <c r="D34" s="723">
        <v>41.811851600000004</v>
      </c>
      <c r="E34" s="722">
        <v>23243.2834</v>
      </c>
      <c r="F34" s="721">
        <v>0.75339284902656634</v>
      </c>
      <c r="G34" s="721">
        <v>7.9276666140276841</v>
      </c>
      <c r="H34" s="721">
        <v>9.4316007282490197</v>
      </c>
      <c r="I34" s="721">
        <v>8.4913350261675564</v>
      </c>
      <c r="J34" s="721">
        <v>6.6655392989101685</v>
      </c>
      <c r="K34" s="721">
        <v>4.2436989324816219</v>
      </c>
      <c r="L34" s="721">
        <v>3.6958614384826713</v>
      </c>
      <c r="M34" s="721">
        <v>4.1835344120469413</v>
      </c>
      <c r="N34" s="721">
        <v>3.6229182445486341</v>
      </c>
      <c r="O34" s="721">
        <v>5.8414511831855833</v>
      </c>
      <c r="P34" s="721">
        <v>4.9256323773999036</v>
      </c>
      <c r="Q34" s="721">
        <v>4.6686265384142898</v>
      </c>
      <c r="R34" s="721">
        <v>3.8118400381962516</v>
      </c>
      <c r="S34" s="721">
        <v>2.341617657516033</v>
      </c>
      <c r="T34" s="721">
        <v>2.4664908645184225</v>
      </c>
      <c r="U34" s="721">
        <v>4.5097354645733985</v>
      </c>
      <c r="V34" s="721">
        <v>4.152847418983951</v>
      </c>
      <c r="W34" s="721">
        <v>3.1995581367652224</v>
      </c>
      <c r="X34" s="721">
        <v>4.1592984607263839</v>
      </c>
      <c r="Y34" s="721">
        <v>3.1481629003007368</v>
      </c>
      <c r="Z34" s="721">
        <v>3.0829129796299188</v>
      </c>
      <c r="AA34" s="721">
        <v>2.1742961988318164</v>
      </c>
      <c r="AB34" s="721">
        <v>0.9850515684887774</v>
      </c>
      <c r="AC34" s="721">
        <v>1.5169306685284418</v>
      </c>
    </row>
    <row r="35" spans="1:29" s="706" customFormat="1" ht="20.25" customHeight="1">
      <c r="A35" s="726" t="s">
        <v>569</v>
      </c>
      <c r="B35" s="725" t="s">
        <v>568</v>
      </c>
      <c r="C35" s="724">
        <v>396</v>
      </c>
      <c r="D35" s="723">
        <v>97.4593177</v>
      </c>
      <c r="E35" s="722">
        <v>32707.3989</v>
      </c>
      <c r="F35" s="721">
        <v>0.55947210884280585</v>
      </c>
      <c r="G35" s="721">
        <v>5.4822286119903749</v>
      </c>
      <c r="H35" s="721">
        <v>2.9116416644070142</v>
      </c>
      <c r="I35" s="721">
        <v>3.7230541785334088</v>
      </c>
      <c r="J35" s="721">
        <v>5.4843259999551597</v>
      </c>
      <c r="K35" s="721">
        <v>3.815533176054648</v>
      </c>
      <c r="L35" s="721">
        <v>1.9046620105775685</v>
      </c>
      <c r="M35" s="721">
        <v>4.4546661134690044</v>
      </c>
      <c r="N35" s="721">
        <v>2.7649168530963357</v>
      </c>
      <c r="O35" s="721">
        <v>3.2502591591609309</v>
      </c>
      <c r="P35" s="721">
        <v>3.1034279444786219</v>
      </c>
      <c r="Q35" s="721">
        <v>4.2250611816052146</v>
      </c>
      <c r="R35" s="721">
        <v>2.112191167125316</v>
      </c>
      <c r="S35" s="721">
        <v>2.7537492189933519</v>
      </c>
      <c r="T35" s="721">
        <v>3.1102390941528211</v>
      </c>
      <c r="U35" s="721">
        <v>6.9323931866598727</v>
      </c>
      <c r="V35" s="721">
        <v>5.4283759879020783</v>
      </c>
      <c r="W35" s="721">
        <v>6.3886422016270688</v>
      </c>
      <c r="X35" s="721">
        <v>6.4960727710902084</v>
      </c>
      <c r="Y35" s="721">
        <v>4.8996839016450453</v>
      </c>
      <c r="Z35" s="721">
        <v>7.9834802701476333</v>
      </c>
      <c r="AA35" s="721">
        <v>4.428053881193958</v>
      </c>
      <c r="AB35" s="721">
        <v>3.2843759586467942</v>
      </c>
      <c r="AC35" s="721">
        <v>4.5034932560378476</v>
      </c>
    </row>
    <row r="36" spans="1:29" s="706" customFormat="1" ht="20.25" customHeight="1">
      <c r="A36" s="726" t="s">
        <v>567</v>
      </c>
      <c r="B36" s="725" t="s">
        <v>566</v>
      </c>
      <c r="C36" s="724">
        <v>161</v>
      </c>
      <c r="D36" s="723">
        <v>18.488298200000003</v>
      </c>
      <c r="E36" s="722">
        <v>37540.9787</v>
      </c>
      <c r="F36" s="721">
        <v>2.6395074047431796E-3</v>
      </c>
      <c r="G36" s="721">
        <v>0.41222290540510637</v>
      </c>
      <c r="H36" s="721">
        <v>0.91458985662617664</v>
      </c>
      <c r="I36" s="721">
        <v>1.2056734351028588</v>
      </c>
      <c r="J36" s="721">
        <v>2.2739680821461437</v>
      </c>
      <c r="K36" s="721">
        <v>1.7102055396315492</v>
      </c>
      <c r="L36" s="721">
        <v>1.9594010010072209</v>
      </c>
      <c r="M36" s="721">
        <v>2.3518021793915027</v>
      </c>
      <c r="N36" s="721">
        <v>2.7769413628345738</v>
      </c>
      <c r="O36" s="721">
        <v>2.9644675462882786</v>
      </c>
      <c r="P36" s="721">
        <v>3.6085792904400469</v>
      </c>
      <c r="Q36" s="721">
        <v>3.1792233857413659</v>
      </c>
      <c r="R36" s="721">
        <v>4.085067710558671</v>
      </c>
      <c r="S36" s="721">
        <v>2.8760002367335242</v>
      </c>
      <c r="T36" s="721">
        <v>3.4749845175041578</v>
      </c>
      <c r="U36" s="721">
        <v>6.5842852967397505</v>
      </c>
      <c r="V36" s="721">
        <v>7.2494687477509423</v>
      </c>
      <c r="W36" s="721">
        <v>5.6514184739837221</v>
      </c>
      <c r="X36" s="721">
        <v>10.340802486623673</v>
      </c>
      <c r="Y36" s="721">
        <v>7.367621861486418</v>
      </c>
      <c r="Z36" s="721">
        <v>12.937344876880013</v>
      </c>
      <c r="AA36" s="721">
        <v>6.2885571588195175</v>
      </c>
      <c r="AB36" s="721">
        <v>5.322539637531376</v>
      </c>
      <c r="AC36" s="721">
        <v>4.462194903368661</v>
      </c>
    </row>
    <row r="37" spans="1:29" s="706" customFormat="1" ht="20.25" customHeight="1">
      <c r="A37" s="726" t="s">
        <v>565</v>
      </c>
      <c r="B37" s="725" t="s">
        <v>564</v>
      </c>
      <c r="C37" s="724">
        <v>126</v>
      </c>
      <c r="D37" s="723">
        <v>25.074158600000001</v>
      </c>
      <c r="E37" s="722">
        <v>28308.8174</v>
      </c>
      <c r="F37" s="721">
        <v>0.20122629359136304</v>
      </c>
      <c r="G37" s="721">
        <v>7.1315577464681121</v>
      </c>
      <c r="H37" s="721">
        <v>5.0638935497520539</v>
      </c>
      <c r="I37" s="721">
        <v>5.6089455380568589</v>
      </c>
      <c r="J37" s="721">
        <v>7.8816096345502098</v>
      </c>
      <c r="K37" s="721">
        <v>4.1631251387234984</v>
      </c>
      <c r="L37" s="721">
        <v>3.9045286249405793</v>
      </c>
      <c r="M37" s="721">
        <v>5.8262964006297704</v>
      </c>
      <c r="N37" s="721">
        <v>4.2414551848611186</v>
      </c>
      <c r="O37" s="721">
        <v>3.7507571639911386</v>
      </c>
      <c r="P37" s="721">
        <v>2.3554385589632512</v>
      </c>
      <c r="Q37" s="721">
        <v>3.9038869284331636</v>
      </c>
      <c r="R37" s="721">
        <v>2.3320774560307678</v>
      </c>
      <c r="S37" s="721">
        <v>1.3148477093863482</v>
      </c>
      <c r="T37" s="721">
        <v>3.7540533862619823</v>
      </c>
      <c r="U37" s="721">
        <v>2.3162835063187321</v>
      </c>
      <c r="V37" s="721">
        <v>3.4921538703197004</v>
      </c>
      <c r="W37" s="721">
        <v>4.335792547790617</v>
      </c>
      <c r="X37" s="721">
        <v>7.1783333938072804</v>
      </c>
      <c r="Y37" s="721">
        <v>4.6200054744808066</v>
      </c>
      <c r="Z37" s="721">
        <v>7.3866295158554198</v>
      </c>
      <c r="AA37" s="721">
        <v>3.7177323270181439</v>
      </c>
      <c r="AB37" s="721">
        <v>2.8627253717698031</v>
      </c>
      <c r="AC37" s="721">
        <v>2.6566438803653414</v>
      </c>
    </row>
    <row r="38" spans="1:29" s="706" customFormat="1" ht="20.25" customHeight="1">
      <c r="A38" s="726" t="s">
        <v>284</v>
      </c>
      <c r="B38" s="725" t="s">
        <v>285</v>
      </c>
      <c r="C38" s="724">
        <v>1328</v>
      </c>
      <c r="D38" s="723">
        <v>132.72830640000001</v>
      </c>
      <c r="E38" s="722">
        <v>17713.4879</v>
      </c>
      <c r="F38" s="721">
        <v>1.3698914341002999</v>
      </c>
      <c r="G38" s="721">
        <v>22.340025955458135</v>
      </c>
      <c r="H38" s="721">
        <v>16.055829670407064</v>
      </c>
      <c r="I38" s="721">
        <v>9.9831361217459182</v>
      </c>
      <c r="J38" s="721">
        <v>8.580258204816511</v>
      </c>
      <c r="K38" s="721">
        <v>3.469102051316463</v>
      </c>
      <c r="L38" s="721">
        <v>3.0161038052693785</v>
      </c>
      <c r="M38" s="721">
        <v>2.9962349463083333</v>
      </c>
      <c r="N38" s="721">
        <v>3.1615726997628593</v>
      </c>
      <c r="O38" s="721">
        <v>3.6784032980021508</v>
      </c>
      <c r="P38" s="721">
        <v>3.2259139863476776</v>
      </c>
      <c r="Q38" s="721">
        <v>2.6015408420821982</v>
      </c>
      <c r="R38" s="721">
        <v>2.146022786892126</v>
      </c>
      <c r="S38" s="721">
        <v>1.5365969440261011</v>
      </c>
      <c r="T38" s="721">
        <v>1.5597659279708853</v>
      </c>
      <c r="U38" s="721">
        <v>3.1799063172556234</v>
      </c>
      <c r="V38" s="721">
        <v>1.9024773753912676</v>
      </c>
      <c r="W38" s="721">
        <v>1.4319228893588896</v>
      </c>
      <c r="X38" s="721">
        <v>2.238982234161921</v>
      </c>
      <c r="Y38" s="721">
        <v>1.6349330138066165</v>
      </c>
      <c r="Z38" s="721">
        <v>1.9796667126011036</v>
      </c>
      <c r="AA38" s="721">
        <v>0.64765024380662173</v>
      </c>
      <c r="AB38" s="721">
        <v>0.70455174586632108</v>
      </c>
      <c r="AC38" s="721">
        <v>0.55951086858741084</v>
      </c>
    </row>
    <row r="39" spans="1:29" s="706" customFormat="1" ht="20.25" customHeight="1">
      <c r="A39" s="726" t="s">
        <v>286</v>
      </c>
      <c r="B39" s="725" t="s">
        <v>563</v>
      </c>
      <c r="C39" s="724">
        <v>4021</v>
      </c>
      <c r="D39" s="723">
        <v>264.5527396</v>
      </c>
      <c r="E39" s="722">
        <v>27080.092499999999</v>
      </c>
      <c r="F39" s="721">
        <v>0.13209071300050149</v>
      </c>
      <c r="G39" s="721">
        <v>1.5324573490071696</v>
      </c>
      <c r="H39" s="721">
        <v>1.8233542420665976</v>
      </c>
      <c r="I39" s="721">
        <v>2.2262334568543629</v>
      </c>
      <c r="J39" s="721">
        <v>3.3886073958464507</v>
      </c>
      <c r="K39" s="721">
        <v>2.5033990613794428</v>
      </c>
      <c r="L39" s="721">
        <v>3.0425625953336382</v>
      </c>
      <c r="M39" s="721">
        <v>3.433979596558296</v>
      </c>
      <c r="N39" s="721">
        <v>3.9839565509455039</v>
      </c>
      <c r="O39" s="721">
        <v>4.5708872334051618</v>
      </c>
      <c r="P39" s="721">
        <v>5.106020228867818</v>
      </c>
      <c r="Q39" s="721">
        <v>5.3159988141736871</v>
      </c>
      <c r="R39" s="721">
        <v>5.5695992497671352</v>
      </c>
      <c r="S39" s="721">
        <v>5.3359770234637942</v>
      </c>
      <c r="T39" s="721">
        <v>5.2059542157166163</v>
      </c>
      <c r="U39" s="721">
        <v>9.2904977424017581</v>
      </c>
      <c r="V39" s="721">
        <v>7.6103410346237066</v>
      </c>
      <c r="W39" s="721">
        <v>6.4542506064450524</v>
      </c>
      <c r="X39" s="721">
        <v>9.2090042752292121</v>
      </c>
      <c r="Y39" s="721">
        <v>5.386914730706498</v>
      </c>
      <c r="Z39" s="721">
        <v>5.7597350997154448</v>
      </c>
      <c r="AA39" s="721">
        <v>1.7886645994120713</v>
      </c>
      <c r="AB39" s="721">
        <v>0.99575801179871837</v>
      </c>
      <c r="AC39" s="721">
        <v>0.33375609768208203</v>
      </c>
    </row>
    <row r="40" spans="1:29" s="706" customFormat="1" ht="20.25" customHeight="1">
      <c r="A40" s="726" t="s">
        <v>288</v>
      </c>
      <c r="B40" s="725" t="s">
        <v>131</v>
      </c>
      <c r="C40" s="724">
        <v>7675</v>
      </c>
      <c r="D40" s="723">
        <v>240.15124220000001</v>
      </c>
      <c r="E40" s="722">
        <v>24604.635900000001</v>
      </c>
      <c r="F40" s="721">
        <v>4.3586782662913083E-2</v>
      </c>
      <c r="G40" s="721">
        <v>1.334951329266953</v>
      </c>
      <c r="H40" s="721">
        <v>7.2664976204732694</v>
      </c>
      <c r="I40" s="721">
        <v>6.0117229741316738</v>
      </c>
      <c r="J40" s="721">
        <v>4.1282623438372541</v>
      </c>
      <c r="K40" s="721">
        <v>1.8794176780652105</v>
      </c>
      <c r="L40" s="721">
        <v>1.8654398615473831</v>
      </c>
      <c r="M40" s="721">
        <v>1.7985567180214237</v>
      </c>
      <c r="N40" s="721">
        <v>2.2626129893072857</v>
      </c>
      <c r="O40" s="721">
        <v>4.1604491021866554</v>
      </c>
      <c r="P40" s="721">
        <v>6.3264344422366667</v>
      </c>
      <c r="Q40" s="721">
        <v>7.4775064811220036</v>
      </c>
      <c r="R40" s="721">
        <v>7.649408444325756</v>
      </c>
      <c r="S40" s="721">
        <v>7.0719994801675856</v>
      </c>
      <c r="T40" s="721">
        <v>7.1014383451729657</v>
      </c>
      <c r="U40" s="721">
        <v>10.904032167442187</v>
      </c>
      <c r="V40" s="721">
        <v>6.0255064131415095</v>
      </c>
      <c r="W40" s="721">
        <v>3.5108359310414596</v>
      </c>
      <c r="X40" s="721">
        <v>4.4211331587274207</v>
      </c>
      <c r="Y40" s="721">
        <v>2.6703355107608928</v>
      </c>
      <c r="Z40" s="721">
        <v>3.4040988191898678</v>
      </c>
      <c r="AA40" s="721">
        <v>1.360047181134256</v>
      </c>
      <c r="AB40" s="721">
        <v>0.82148415387209672</v>
      </c>
      <c r="AC40" s="721">
        <v>0.50424198888445315</v>
      </c>
    </row>
    <row r="41" spans="1:29" s="706" customFormat="1" ht="20.25" customHeight="1">
      <c r="A41" s="726" t="s">
        <v>562</v>
      </c>
      <c r="B41" s="725" t="s">
        <v>561</v>
      </c>
      <c r="C41" s="724">
        <v>537</v>
      </c>
      <c r="D41" s="723">
        <v>191.67992860000001</v>
      </c>
      <c r="E41" s="722">
        <v>27079.0003</v>
      </c>
      <c r="F41" s="721">
        <v>0.91882066779943494</v>
      </c>
      <c r="G41" s="721">
        <v>2.1055351645200893</v>
      </c>
      <c r="H41" s="721">
        <v>4.1696064154314376</v>
      </c>
      <c r="I41" s="721">
        <v>6.9603290743295894</v>
      </c>
      <c r="J41" s="721">
        <v>7.2462687154819818</v>
      </c>
      <c r="K41" s="721">
        <v>3.6371963673613346</v>
      </c>
      <c r="L41" s="721">
        <v>3.6414634286336014</v>
      </c>
      <c r="M41" s="721">
        <v>3.6423706702069376</v>
      </c>
      <c r="N41" s="721">
        <v>4.5029209177199148</v>
      </c>
      <c r="O41" s="721">
        <v>4.3129018047849996</v>
      </c>
      <c r="P41" s="721">
        <v>4.0590932273542171</v>
      </c>
      <c r="Q41" s="721">
        <v>4.4579505858601403</v>
      </c>
      <c r="R41" s="721">
        <v>4.1839689520835925</v>
      </c>
      <c r="S41" s="721">
        <v>4.1239823375017677</v>
      </c>
      <c r="T41" s="721">
        <v>4.0377003771484077</v>
      </c>
      <c r="U41" s="721">
        <v>7.1996735916981134</v>
      </c>
      <c r="V41" s="721">
        <v>5.7876057660426312</v>
      </c>
      <c r="W41" s="721">
        <v>4.0149204750903689</v>
      </c>
      <c r="X41" s="721">
        <v>5.0464416752709491</v>
      </c>
      <c r="Y41" s="721">
        <v>3.1371561143204643</v>
      </c>
      <c r="Z41" s="721">
        <v>4.7823795986117661</v>
      </c>
      <c r="AA41" s="721">
        <v>2.8110256714692867</v>
      </c>
      <c r="AB41" s="721">
        <v>2.9985201590898338</v>
      </c>
      <c r="AC41" s="721">
        <v>2.22216824218913</v>
      </c>
    </row>
    <row r="42" spans="1:29" s="706" customFormat="1" ht="20.25" customHeight="1">
      <c r="A42" s="726" t="s">
        <v>560</v>
      </c>
      <c r="B42" s="725" t="s">
        <v>559</v>
      </c>
      <c r="C42" s="724">
        <v>877</v>
      </c>
      <c r="D42" s="723">
        <v>53.652639100000002</v>
      </c>
      <c r="E42" s="722">
        <v>19568.043000000001</v>
      </c>
      <c r="F42" s="721">
        <v>0.21442151202586418</v>
      </c>
      <c r="G42" s="721">
        <v>1.2964678190452705</v>
      </c>
      <c r="H42" s="721">
        <v>4.5319623429297442</v>
      </c>
      <c r="I42" s="721">
        <v>12.090643086371495</v>
      </c>
      <c r="J42" s="721">
        <v>15.968936372414158</v>
      </c>
      <c r="K42" s="721">
        <v>9.1705880317078385</v>
      </c>
      <c r="L42" s="721">
        <v>8.8314378928659263</v>
      </c>
      <c r="M42" s="721">
        <v>6.5360399019029805</v>
      </c>
      <c r="N42" s="721">
        <v>5.4156187817422765</v>
      </c>
      <c r="O42" s="721">
        <v>3.7803150674837918</v>
      </c>
      <c r="P42" s="721">
        <v>3.5377324057857948</v>
      </c>
      <c r="Q42" s="721">
        <v>3.2718465101561054</v>
      </c>
      <c r="R42" s="721">
        <v>3.5565637254924889</v>
      </c>
      <c r="S42" s="721">
        <v>3.3503179529522904</v>
      </c>
      <c r="T42" s="721">
        <v>3.3300298549526519</v>
      </c>
      <c r="U42" s="721">
        <v>5.2552082195710659</v>
      </c>
      <c r="V42" s="721">
        <v>3.5618892789935472</v>
      </c>
      <c r="W42" s="721">
        <v>1.7014376465220329</v>
      </c>
      <c r="X42" s="721">
        <v>1.7950127265967053</v>
      </c>
      <c r="Y42" s="721">
        <v>1.034881059560032</v>
      </c>
      <c r="Z42" s="721">
        <v>1.1210878161629891</v>
      </c>
      <c r="AA42" s="721">
        <v>0.43821441767624059</v>
      </c>
      <c r="AB42" s="721">
        <v>0.18946206879131877</v>
      </c>
      <c r="AC42" s="721">
        <v>1.9885881065634287E-2</v>
      </c>
    </row>
    <row r="43" spans="1:29" s="706" customFormat="1" ht="20.25" customHeight="1">
      <c r="A43" s="726" t="s">
        <v>291</v>
      </c>
      <c r="B43" s="725" t="s">
        <v>292</v>
      </c>
      <c r="C43" s="724">
        <v>952</v>
      </c>
      <c r="D43" s="723">
        <v>44.2973389</v>
      </c>
      <c r="E43" s="722">
        <v>21027.840899999999</v>
      </c>
      <c r="F43" s="721">
        <v>1.5507376222999256</v>
      </c>
      <c r="G43" s="721">
        <v>4.56572076387189</v>
      </c>
      <c r="H43" s="721">
        <v>6.1194305737404013</v>
      </c>
      <c r="I43" s="721">
        <v>6.8259461518127456</v>
      </c>
      <c r="J43" s="721">
        <v>10.274735939047568</v>
      </c>
      <c r="K43" s="721">
        <v>5.4893155218405223</v>
      </c>
      <c r="L43" s="721">
        <v>6.7754388288999445</v>
      </c>
      <c r="M43" s="721">
        <v>7.0462526136079022</v>
      </c>
      <c r="N43" s="721">
        <v>6.208510868358279</v>
      </c>
      <c r="O43" s="721">
        <v>6.5648679406337882</v>
      </c>
      <c r="P43" s="721">
        <v>5.8232513827145489</v>
      </c>
      <c r="Q43" s="721">
        <v>4.4881145219312479</v>
      </c>
      <c r="R43" s="721">
        <v>4.0178501557798993</v>
      </c>
      <c r="S43" s="721">
        <v>3.3704480609330685</v>
      </c>
      <c r="T43" s="721">
        <v>3.1567785666691592</v>
      </c>
      <c r="U43" s="721">
        <v>3.7424805669308503</v>
      </c>
      <c r="V43" s="721">
        <v>3.366044636148561</v>
      </c>
      <c r="W43" s="721">
        <v>2.4921027479598776</v>
      </c>
      <c r="X43" s="721">
        <v>2.507465296069963</v>
      </c>
      <c r="Y43" s="721">
        <v>1.5490675445517563</v>
      </c>
      <c r="Z43" s="721">
        <v>2.3565013743974585</v>
      </c>
      <c r="AA43" s="721">
        <v>0.72141421569682596</v>
      </c>
      <c r="AB43" s="721">
        <v>0.53859917079578801</v>
      </c>
      <c r="AC43" s="721">
        <v>0.44892538680241123</v>
      </c>
    </row>
    <row r="44" spans="1:29" s="706" customFormat="1" ht="20.25" customHeight="1" thickBot="1">
      <c r="A44" s="720" t="s">
        <v>293</v>
      </c>
      <c r="B44" s="719" t="s">
        <v>294</v>
      </c>
      <c r="C44" s="718">
        <v>511</v>
      </c>
      <c r="D44" s="717">
        <v>39.823492200000004</v>
      </c>
      <c r="E44" s="716">
        <v>20122.132099999999</v>
      </c>
      <c r="F44" s="715">
        <v>0.68108215783245651</v>
      </c>
      <c r="G44" s="715">
        <v>13.769916943647647</v>
      </c>
      <c r="H44" s="715">
        <v>12.535530974855089</v>
      </c>
      <c r="I44" s="715">
        <v>10.587662625931134</v>
      </c>
      <c r="J44" s="715">
        <v>11.753363759494704</v>
      </c>
      <c r="K44" s="715">
        <v>4.3728410136768465</v>
      </c>
      <c r="L44" s="715">
        <v>3.5681870712483619</v>
      </c>
      <c r="M44" s="715">
        <v>4.6343620261409422</v>
      </c>
      <c r="N44" s="715">
        <v>3.7066490617816785</v>
      </c>
      <c r="O44" s="715">
        <v>2.4735706126746964</v>
      </c>
      <c r="P44" s="715">
        <v>3.2785374357500467</v>
      </c>
      <c r="Q44" s="715">
        <v>3.667648464039023</v>
      </c>
      <c r="R44" s="715">
        <v>2.5250500256228157</v>
      </c>
      <c r="S44" s="715">
        <v>2.0846860838588133</v>
      </c>
      <c r="T44" s="715">
        <v>1.5703097981949459</v>
      </c>
      <c r="U44" s="715">
        <v>3.3876109940955903</v>
      </c>
      <c r="V44" s="715">
        <v>2.9437792499774798</v>
      </c>
      <c r="W44" s="715">
        <v>1.4594177152550172</v>
      </c>
      <c r="X44" s="715">
        <v>3.0700386441749576</v>
      </c>
      <c r="Y44" s="715">
        <v>1.7975957417416044</v>
      </c>
      <c r="Z44" s="715">
        <v>2.6959004363760943</v>
      </c>
      <c r="AA44" s="715">
        <v>1.1129799912424556</v>
      </c>
      <c r="AB44" s="715">
        <v>1.3595462629969957</v>
      </c>
      <c r="AC44" s="715">
        <v>0.96373240717447672</v>
      </c>
    </row>
    <row r="45" spans="1:29" ht="20.25" customHeight="1" thickTop="1">
      <c r="A45" s="714"/>
      <c r="B45" s="713" t="s">
        <v>214</v>
      </c>
      <c r="C45" s="712">
        <v>29379</v>
      </c>
      <c r="D45" s="711">
        <v>3427.9591995999999</v>
      </c>
      <c r="E45" s="710">
        <v>25801.728999999999</v>
      </c>
      <c r="F45" s="709">
        <v>0.42730066628882868</v>
      </c>
      <c r="G45" s="709">
        <v>4.2213963344979604</v>
      </c>
      <c r="H45" s="709">
        <v>6.2024415817087259</v>
      </c>
      <c r="I45" s="709">
        <v>6.4831353601271724</v>
      </c>
      <c r="J45" s="709">
        <v>7.4894986069250189</v>
      </c>
      <c r="K45" s="709">
        <v>4.0809241258275089</v>
      </c>
      <c r="L45" s="709">
        <v>3.9712485614147619</v>
      </c>
      <c r="M45" s="709">
        <v>4.1800833602897125</v>
      </c>
      <c r="N45" s="709">
        <v>4.3710403501151411</v>
      </c>
      <c r="O45" s="709">
        <v>4.4707932526700773</v>
      </c>
      <c r="P45" s="709">
        <v>4.5760456284982673</v>
      </c>
      <c r="Q45" s="709">
        <v>4.3235460333744404</v>
      </c>
      <c r="R45" s="709">
        <v>4.1594654427811708</v>
      </c>
      <c r="S45" s="709">
        <v>3.7996748448814301</v>
      </c>
      <c r="T45" s="709">
        <v>3.576014604091672</v>
      </c>
      <c r="U45" s="709">
        <v>6.0669172703183776</v>
      </c>
      <c r="V45" s="709">
        <v>4.7805703323167403</v>
      </c>
      <c r="W45" s="709">
        <v>3.825737868038305</v>
      </c>
      <c r="X45" s="709">
        <v>5.2478994009319475</v>
      </c>
      <c r="Y45" s="709">
        <v>3.4734989061099091</v>
      </c>
      <c r="Z45" s="709">
        <v>4.6524603419611825</v>
      </c>
      <c r="AA45" s="709">
        <v>2.0470822700628508</v>
      </c>
      <c r="AB45" s="709">
        <v>1.7983702346047026</v>
      </c>
      <c r="AC45" s="709">
        <v>1.7748546163297223</v>
      </c>
    </row>
    <row r="47" spans="1:29">
      <c r="C47" s="708"/>
      <c r="D47" s="708"/>
      <c r="E47" s="708"/>
      <c r="F47" s="708"/>
      <c r="G47" s="708"/>
      <c r="H47" s="708"/>
      <c r="I47" s="708"/>
      <c r="J47" s="708"/>
      <c r="K47" s="708"/>
      <c r="L47" s="708"/>
      <c r="M47" s="708"/>
      <c r="N47" s="708"/>
      <c r="O47" s="708"/>
      <c r="P47" s="708"/>
      <c r="Q47" s="708"/>
      <c r="R47" s="708"/>
      <c r="S47" s="708"/>
      <c r="T47" s="708"/>
      <c r="U47" s="708"/>
      <c r="V47" s="708"/>
      <c r="W47" s="708"/>
      <c r="X47" s="708"/>
      <c r="Y47" s="708"/>
      <c r="Z47" s="708"/>
      <c r="AA47" s="708"/>
      <c r="AB47" s="708"/>
    </row>
    <row r="48" spans="1:29">
      <c r="C48" s="708"/>
      <c r="D48" s="708"/>
      <c r="E48" s="708"/>
      <c r="F48" s="708"/>
      <c r="G48" s="708"/>
      <c r="H48" s="708"/>
      <c r="I48" s="708"/>
      <c r="J48" s="708"/>
      <c r="K48" s="708"/>
      <c r="L48" s="708"/>
      <c r="M48" s="708"/>
      <c r="N48" s="708"/>
      <c r="O48" s="708"/>
      <c r="P48" s="708"/>
      <c r="Q48" s="708"/>
      <c r="R48" s="708"/>
      <c r="S48" s="708"/>
      <c r="T48" s="708"/>
      <c r="U48" s="708"/>
      <c r="V48" s="708"/>
      <c r="W48" s="708"/>
      <c r="X48" s="708"/>
      <c r="Y48" s="708"/>
      <c r="Z48" s="708"/>
      <c r="AA48" s="708"/>
      <c r="AB48" s="708"/>
    </row>
    <row r="49" spans="3:28">
      <c r="C49" s="708"/>
      <c r="D49" s="708"/>
      <c r="E49" s="708"/>
      <c r="F49" s="708"/>
      <c r="G49" s="708"/>
      <c r="H49" s="708"/>
      <c r="I49" s="708"/>
      <c r="J49" s="708"/>
      <c r="K49" s="708"/>
      <c r="L49" s="708"/>
      <c r="M49" s="708"/>
      <c r="N49" s="708"/>
      <c r="O49" s="708"/>
      <c r="P49" s="708"/>
      <c r="Q49" s="708"/>
      <c r="R49" s="708"/>
      <c r="S49" s="708"/>
      <c r="T49" s="708"/>
      <c r="U49" s="708"/>
      <c r="V49" s="708"/>
      <c r="W49" s="708"/>
      <c r="X49" s="708"/>
      <c r="Y49" s="708"/>
      <c r="Z49" s="708"/>
      <c r="AA49" s="708"/>
      <c r="AB49" s="708"/>
    </row>
    <row r="50" spans="3:28">
      <c r="C50" s="708"/>
      <c r="D50" s="708"/>
      <c r="E50" s="708"/>
      <c r="F50" s="708"/>
      <c r="G50" s="708"/>
      <c r="H50" s="708"/>
      <c r="I50" s="708"/>
      <c r="J50" s="708"/>
      <c r="K50" s="708"/>
      <c r="L50" s="708"/>
      <c r="M50" s="708"/>
      <c r="N50" s="708"/>
      <c r="O50" s="708"/>
      <c r="P50" s="708"/>
      <c r="Q50" s="708"/>
      <c r="R50" s="708"/>
      <c r="S50" s="708"/>
      <c r="T50" s="708"/>
      <c r="U50" s="708"/>
      <c r="V50" s="708"/>
      <c r="W50" s="708"/>
      <c r="X50" s="708"/>
      <c r="Y50" s="708"/>
      <c r="Z50" s="708"/>
      <c r="AA50" s="708"/>
      <c r="AB50" s="708"/>
    </row>
    <row r="51" spans="3:28">
      <c r="C51" s="708"/>
      <c r="D51" s="708"/>
      <c r="E51" s="708"/>
      <c r="F51" s="708"/>
      <c r="G51" s="708"/>
      <c r="H51" s="708"/>
      <c r="I51" s="708"/>
      <c r="J51" s="708"/>
      <c r="K51" s="708"/>
      <c r="L51" s="708"/>
      <c r="M51" s="708"/>
      <c r="N51" s="708"/>
      <c r="O51" s="708"/>
      <c r="P51" s="708"/>
      <c r="Q51" s="708"/>
      <c r="R51" s="708"/>
      <c r="S51" s="708"/>
      <c r="T51" s="708"/>
      <c r="U51" s="708"/>
      <c r="V51" s="708"/>
      <c r="W51" s="708"/>
      <c r="X51" s="708"/>
      <c r="Y51" s="708"/>
      <c r="Z51" s="708"/>
      <c r="AA51" s="708"/>
      <c r="AB51" s="708"/>
    </row>
    <row r="52" spans="3:28">
      <c r="C52" s="708"/>
      <c r="D52" s="708"/>
      <c r="E52" s="708"/>
      <c r="F52" s="708"/>
      <c r="G52" s="708"/>
      <c r="H52" s="708"/>
      <c r="I52" s="708"/>
      <c r="J52" s="708"/>
      <c r="K52" s="708"/>
      <c r="L52" s="708"/>
      <c r="M52" s="708"/>
      <c r="N52" s="708"/>
      <c r="O52" s="708"/>
      <c r="P52" s="708"/>
      <c r="Q52" s="708"/>
      <c r="R52" s="708"/>
      <c r="S52" s="708"/>
      <c r="T52" s="708"/>
      <c r="U52" s="708"/>
      <c r="V52" s="708"/>
      <c r="W52" s="708"/>
      <c r="X52" s="708"/>
      <c r="Y52" s="708"/>
      <c r="Z52" s="708"/>
      <c r="AA52" s="708"/>
      <c r="AB52" s="708"/>
    </row>
    <row r="53" spans="3:28">
      <c r="C53" s="708"/>
      <c r="D53" s="708"/>
      <c r="E53" s="708"/>
      <c r="F53" s="708"/>
      <c r="G53" s="708"/>
      <c r="H53" s="708"/>
      <c r="I53" s="708"/>
      <c r="J53" s="708"/>
      <c r="K53" s="708"/>
      <c r="L53" s="708"/>
      <c r="M53" s="708"/>
      <c r="N53" s="708"/>
      <c r="O53" s="708"/>
      <c r="P53" s="708"/>
      <c r="Q53" s="708"/>
      <c r="R53" s="708"/>
      <c r="S53" s="708"/>
      <c r="T53" s="708"/>
      <c r="U53" s="708"/>
      <c r="V53" s="708"/>
      <c r="W53" s="708"/>
      <c r="X53" s="708"/>
      <c r="Y53" s="708"/>
      <c r="Z53" s="708"/>
      <c r="AA53" s="708"/>
      <c r="AB53" s="708"/>
    </row>
    <row r="54" spans="3:28">
      <c r="C54" s="708"/>
      <c r="D54" s="708"/>
      <c r="E54" s="708"/>
      <c r="F54" s="708"/>
      <c r="G54" s="708"/>
      <c r="H54" s="708"/>
      <c r="I54" s="708"/>
      <c r="J54" s="708"/>
      <c r="K54" s="708"/>
      <c r="L54" s="708"/>
      <c r="M54" s="708"/>
      <c r="N54" s="708"/>
      <c r="O54" s="708"/>
      <c r="P54" s="708"/>
      <c r="Q54" s="708"/>
      <c r="R54" s="708"/>
      <c r="S54" s="708"/>
      <c r="T54" s="708"/>
      <c r="U54" s="708"/>
      <c r="V54" s="708"/>
      <c r="W54" s="708"/>
      <c r="X54" s="708"/>
      <c r="Y54" s="708"/>
      <c r="Z54" s="708"/>
      <c r="AA54" s="708"/>
      <c r="AB54" s="708"/>
    </row>
    <row r="55" spans="3:28">
      <c r="C55" s="708"/>
      <c r="D55" s="708"/>
      <c r="E55" s="708"/>
      <c r="F55" s="708"/>
      <c r="G55" s="708"/>
      <c r="H55" s="708"/>
      <c r="I55" s="708"/>
      <c r="J55" s="708"/>
      <c r="K55" s="708"/>
      <c r="L55" s="708"/>
      <c r="M55" s="708"/>
      <c r="N55" s="708"/>
      <c r="O55" s="708"/>
      <c r="P55" s="708"/>
      <c r="Q55" s="708"/>
      <c r="R55" s="708"/>
      <c r="S55" s="708"/>
      <c r="T55" s="708"/>
      <c r="U55" s="708"/>
      <c r="V55" s="708"/>
      <c r="W55" s="708"/>
      <c r="X55" s="708"/>
      <c r="Y55" s="708"/>
      <c r="Z55" s="708"/>
      <c r="AA55" s="708"/>
      <c r="AB55" s="708"/>
    </row>
    <row r="56" spans="3:28">
      <c r="C56" s="708"/>
      <c r="D56" s="708"/>
      <c r="E56" s="708"/>
      <c r="F56" s="708"/>
      <c r="G56" s="708"/>
      <c r="H56" s="708"/>
      <c r="I56" s="708"/>
      <c r="J56" s="708"/>
      <c r="K56" s="708"/>
      <c r="L56" s="708"/>
      <c r="M56" s="708"/>
      <c r="N56" s="708"/>
      <c r="O56" s="708"/>
      <c r="P56" s="708"/>
      <c r="Q56" s="708"/>
      <c r="R56" s="708"/>
      <c r="S56" s="708"/>
      <c r="T56" s="708"/>
      <c r="U56" s="708"/>
      <c r="V56" s="708"/>
      <c r="W56" s="708"/>
      <c r="X56" s="708"/>
      <c r="Y56" s="708"/>
      <c r="Z56" s="708"/>
      <c r="AA56" s="708"/>
      <c r="AB56" s="708"/>
    </row>
    <row r="57" spans="3:28">
      <c r="C57" s="708"/>
      <c r="D57" s="708"/>
      <c r="E57" s="708"/>
      <c r="F57" s="708"/>
      <c r="G57" s="708"/>
      <c r="H57" s="708"/>
      <c r="I57" s="708"/>
      <c r="J57" s="708"/>
      <c r="K57" s="708"/>
      <c r="L57" s="708"/>
      <c r="M57" s="708"/>
      <c r="N57" s="708"/>
      <c r="O57" s="708"/>
      <c r="P57" s="708"/>
      <c r="Q57" s="708"/>
      <c r="R57" s="708"/>
      <c r="S57" s="708"/>
      <c r="T57" s="708"/>
      <c r="U57" s="708"/>
      <c r="V57" s="708"/>
      <c r="W57" s="708"/>
      <c r="X57" s="708"/>
      <c r="Y57" s="708"/>
      <c r="Z57" s="708"/>
      <c r="AA57" s="708"/>
      <c r="AB57" s="708"/>
    </row>
    <row r="58" spans="3:28">
      <c r="C58" s="708"/>
      <c r="D58" s="708"/>
      <c r="E58" s="708"/>
      <c r="F58" s="708"/>
      <c r="G58" s="708"/>
      <c r="H58" s="708"/>
      <c r="I58" s="708"/>
      <c r="J58" s="708"/>
      <c r="K58" s="708"/>
      <c r="L58" s="708"/>
      <c r="M58" s="708"/>
      <c r="N58" s="708"/>
      <c r="O58" s="708"/>
      <c r="P58" s="708"/>
      <c r="Q58" s="708"/>
      <c r="R58" s="708"/>
      <c r="S58" s="708"/>
      <c r="T58" s="708"/>
      <c r="U58" s="708"/>
      <c r="V58" s="708"/>
      <c r="W58" s="708"/>
      <c r="X58" s="708"/>
      <c r="Y58" s="708"/>
      <c r="Z58" s="708"/>
      <c r="AA58" s="708"/>
      <c r="AB58" s="708"/>
    </row>
  </sheetData>
  <mergeCells count="6">
    <mergeCell ref="C1:T1"/>
    <mergeCell ref="A3:AC3"/>
    <mergeCell ref="A5:B7"/>
    <mergeCell ref="C5:C7"/>
    <mergeCell ref="D5:D6"/>
    <mergeCell ref="F5:AC5"/>
  </mergeCells>
  <pageMargins left="0.35" right="0.27559055118110237" top="0.73" bottom="0.78740157480314965" header="0.31496062992125984" footer="0.31496062992125984"/>
  <pageSetup paperSize="9" scale="47" orientation="landscape" r:id="rId1"/>
  <headerFooter>
    <oddHeader>&amp;RStrana 1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3"/>
  <sheetViews>
    <sheetView zoomScale="90" zoomScaleNormal="90" workbookViewId="0">
      <selection activeCell="D25" sqref="D25"/>
    </sheetView>
  </sheetViews>
  <sheetFormatPr defaultColWidth="7.5703125" defaultRowHeight="12.75"/>
  <cols>
    <col min="1" max="1" width="10.85546875" style="747" customWidth="1"/>
    <col min="2" max="9" width="13.28515625" style="747" bestFit="1" customWidth="1"/>
    <col min="10" max="16384" width="7.5703125" style="747"/>
  </cols>
  <sheetData>
    <row r="1" spans="1:10" s="748" customFormat="1">
      <c r="A1" s="766"/>
      <c r="B1" s="766"/>
      <c r="C1" s="766"/>
      <c r="D1" s="766"/>
      <c r="E1" s="766"/>
      <c r="F1" s="766"/>
      <c r="G1" s="766"/>
      <c r="H1" s="766"/>
      <c r="I1" s="766"/>
    </row>
    <row r="2" spans="1:10" s="757" customFormat="1">
      <c r="A2" s="765" t="s">
        <v>675</v>
      </c>
      <c r="B2" s="764" t="s">
        <v>674</v>
      </c>
      <c r="C2" s="764" t="s">
        <v>673</v>
      </c>
      <c r="D2" s="764" t="s">
        <v>672</v>
      </c>
      <c r="E2" s="764" t="s">
        <v>671</v>
      </c>
      <c r="F2" s="764" t="s">
        <v>670</v>
      </c>
      <c r="G2" s="764" t="s">
        <v>669</v>
      </c>
      <c r="H2" s="764" t="s">
        <v>423</v>
      </c>
      <c r="I2" s="764" t="s">
        <v>424</v>
      </c>
      <c r="J2" s="758"/>
    </row>
    <row r="3" spans="1:10" s="757" customFormat="1">
      <c r="A3" s="763" t="s">
        <v>668</v>
      </c>
      <c r="B3" s="761">
        <v>0.18983223470167201</v>
      </c>
      <c r="C3" s="761">
        <v>7.7798731569480499E-4</v>
      </c>
      <c r="D3" s="762">
        <v>3.2162039502131633E-3</v>
      </c>
      <c r="E3" s="761">
        <v>2.9214589659841252E-3</v>
      </c>
      <c r="F3" s="761">
        <v>1.4231694088154276E-3</v>
      </c>
      <c r="G3" s="761">
        <v>2.1479722356252196E-3</v>
      </c>
      <c r="H3" s="761">
        <v>7.8234732361588417E-4</v>
      </c>
      <c r="I3" s="760">
        <v>1.5044240442238417E-3</v>
      </c>
      <c r="J3" s="758"/>
    </row>
    <row r="4" spans="1:10" s="757" customFormat="1">
      <c r="A4" s="763" t="s">
        <v>667</v>
      </c>
      <c r="B4" s="761">
        <v>7.5367074999292724E-2</v>
      </c>
      <c r="C4" s="761">
        <v>4.5330727594483963E-2</v>
      </c>
      <c r="D4" s="762">
        <v>3.9411261104199388E-2</v>
      </c>
      <c r="E4" s="761">
        <v>3.4791920413083675E-2</v>
      </c>
      <c r="F4" s="761">
        <v>2.6407699030241823E-2</v>
      </c>
      <c r="G4" s="761">
        <v>1.8807854453401315E-2</v>
      </c>
      <c r="H4" s="761">
        <v>1.726379760779051E-2</v>
      </c>
      <c r="I4" s="760">
        <v>9.2340510300635802E-3</v>
      </c>
      <c r="J4" s="758"/>
    </row>
    <row r="5" spans="1:10" s="757" customFormat="1">
      <c r="A5" s="763" t="s">
        <v>666</v>
      </c>
      <c r="B5" s="761">
        <v>0.90836563216114519</v>
      </c>
      <c r="C5" s="761">
        <v>0.26301157852589041</v>
      </c>
      <c r="D5" s="762">
        <v>0.20522444253741134</v>
      </c>
      <c r="E5" s="761">
        <v>0.22851120857570378</v>
      </c>
      <c r="F5" s="761">
        <v>0.26418241025862677</v>
      </c>
      <c r="G5" s="761">
        <v>0.2208220237356171</v>
      </c>
      <c r="H5" s="761">
        <v>0.16663997993018331</v>
      </c>
      <c r="I5" s="760">
        <v>0.1201464167731868</v>
      </c>
      <c r="J5" s="758"/>
    </row>
    <row r="6" spans="1:10" s="757" customFormat="1">
      <c r="A6" s="763" t="s">
        <v>665</v>
      </c>
      <c r="B6" s="761">
        <v>5.4099074886128946</v>
      </c>
      <c r="C6" s="761">
        <v>3.8533711746363686</v>
      </c>
      <c r="D6" s="762">
        <v>2.7042659627093917</v>
      </c>
      <c r="E6" s="761">
        <v>2.182861021947593</v>
      </c>
      <c r="F6" s="761">
        <v>2.0272257578904203</v>
      </c>
      <c r="G6" s="761">
        <v>2.0623676836005465</v>
      </c>
      <c r="H6" s="761">
        <v>1.9379786335730271</v>
      </c>
      <c r="I6" s="760">
        <v>2.0148388087451652</v>
      </c>
      <c r="J6" s="758"/>
    </row>
    <row r="7" spans="1:10" s="757" customFormat="1">
      <c r="A7" s="763" t="s">
        <v>664</v>
      </c>
      <c r="B7" s="761">
        <v>7.2486491074207144</v>
      </c>
      <c r="C7" s="761">
        <v>6.6861785885442924</v>
      </c>
      <c r="D7" s="762">
        <v>5.2056047714172387</v>
      </c>
      <c r="E7" s="761">
        <v>4.9700391103679387</v>
      </c>
      <c r="F7" s="761">
        <v>4.2973918048634445</v>
      </c>
      <c r="G7" s="761">
        <v>4.1803206974937357</v>
      </c>
      <c r="H7" s="761">
        <v>3.8926994998714339</v>
      </c>
      <c r="I7" s="760">
        <v>3.885875429539003</v>
      </c>
      <c r="J7" s="758"/>
    </row>
    <row r="8" spans="1:10" s="757" customFormat="1">
      <c r="A8" s="763" t="s">
        <v>663</v>
      </c>
      <c r="B8" s="761">
        <v>8.8477098480776313</v>
      </c>
      <c r="C8" s="761">
        <v>8.0599485905981787</v>
      </c>
      <c r="D8" s="762">
        <v>6.8025266089826033</v>
      </c>
      <c r="E8" s="761">
        <v>6.5322228956332689</v>
      </c>
      <c r="F8" s="761">
        <v>6.2290543724508129</v>
      </c>
      <c r="G8" s="761">
        <v>5.7459305094309077</v>
      </c>
      <c r="H8" s="761">
        <v>5.1888925456382315</v>
      </c>
      <c r="I8" s="760">
        <v>4.96568875645346</v>
      </c>
      <c r="J8" s="758"/>
    </row>
    <row r="9" spans="1:10" s="757" customFormat="1">
      <c r="A9" s="763" t="s">
        <v>662</v>
      </c>
      <c r="B9" s="761">
        <v>9.7920615610942932</v>
      </c>
      <c r="C9" s="761">
        <v>8.9994979388522722</v>
      </c>
      <c r="D9" s="762">
        <v>8.1947345125740814</v>
      </c>
      <c r="E9" s="761">
        <v>7.7229564527326531</v>
      </c>
      <c r="F9" s="761">
        <v>7.454719493309522</v>
      </c>
      <c r="G9" s="761">
        <v>7.2020985164846394</v>
      </c>
      <c r="H9" s="761">
        <v>6.3120825199094348</v>
      </c>
      <c r="I9" s="760">
        <v>5.9755723036570991</v>
      </c>
      <c r="J9" s="758"/>
    </row>
    <row r="10" spans="1:10" s="757" customFormat="1">
      <c r="A10" s="763" t="s">
        <v>661</v>
      </c>
      <c r="B10" s="761">
        <v>10.925170452938016</v>
      </c>
      <c r="C10" s="761">
        <v>9.9788283718488913</v>
      </c>
      <c r="D10" s="762">
        <v>9.2760427009782873</v>
      </c>
      <c r="E10" s="761">
        <v>8.984548669116089</v>
      </c>
      <c r="F10" s="761">
        <v>8.385683126587228</v>
      </c>
      <c r="G10" s="761">
        <v>8.1559553578024033</v>
      </c>
      <c r="H10" s="761">
        <v>7.5875172833562905</v>
      </c>
      <c r="I10" s="760">
        <v>7.1493861949899564</v>
      </c>
      <c r="J10" s="758"/>
    </row>
    <row r="11" spans="1:10" s="757" customFormat="1">
      <c r="A11" s="763" t="s">
        <v>660</v>
      </c>
      <c r="B11" s="761">
        <v>10.778397035109062</v>
      </c>
      <c r="C11" s="761">
        <v>10.28063558451743</v>
      </c>
      <c r="D11" s="762">
        <v>9.7839476708302051</v>
      </c>
      <c r="E11" s="761">
        <v>9.6566435835996742</v>
      </c>
      <c r="F11" s="761">
        <v>9.3457426677784952</v>
      </c>
      <c r="G11" s="761">
        <v>9.0429107224154528</v>
      </c>
      <c r="H11" s="761">
        <v>8.1537802761894689</v>
      </c>
      <c r="I11" s="760">
        <v>7.855842975481</v>
      </c>
      <c r="J11" s="758"/>
    </row>
    <row r="12" spans="1:10" s="757" customFormat="1">
      <c r="A12" s="763" t="s">
        <v>659</v>
      </c>
      <c r="B12" s="761">
        <v>9.7162984128780394</v>
      </c>
      <c r="C12" s="761">
        <v>9.5885899342963778</v>
      </c>
      <c r="D12" s="762">
        <v>9.7012963343953622</v>
      </c>
      <c r="E12" s="761">
        <v>9.4666425159392134</v>
      </c>
      <c r="F12" s="761">
        <v>9.3450574380631402</v>
      </c>
      <c r="G12" s="761">
        <v>9.3170653250746422</v>
      </c>
      <c r="H12" s="761">
        <v>9.21626009814808</v>
      </c>
      <c r="I12" s="760">
        <v>8.9536056375437845</v>
      </c>
      <c r="J12" s="758"/>
    </row>
    <row r="13" spans="1:10" s="757" customFormat="1">
      <c r="A13" s="763" t="s">
        <v>658</v>
      </c>
      <c r="B13" s="761">
        <v>8.1582595411208878</v>
      </c>
      <c r="C13" s="761">
        <v>8.5667813938628221</v>
      </c>
      <c r="D13" s="762">
        <v>8.8814706322291208</v>
      </c>
      <c r="E13" s="761">
        <v>8.6542113362169015</v>
      </c>
      <c r="F13" s="761">
        <v>8.7731541756317561</v>
      </c>
      <c r="G13" s="761">
        <v>8.851060129077414</v>
      </c>
      <c r="H13" s="761">
        <v>9.4742260889883561</v>
      </c>
      <c r="I13" s="760">
        <v>9.326910307276016</v>
      </c>
      <c r="J13" s="758"/>
    </row>
    <row r="14" spans="1:10" s="757" customFormat="1">
      <c r="A14" s="763" t="s">
        <v>657</v>
      </c>
      <c r="B14" s="761">
        <v>6.1795343310606272</v>
      </c>
      <c r="C14" s="761">
        <v>7.2560283643802137</v>
      </c>
      <c r="D14" s="762">
        <v>7.6486435021704278</v>
      </c>
      <c r="E14" s="761">
        <v>7.6927857492293992</v>
      </c>
      <c r="F14" s="761">
        <v>7.8801417265891267</v>
      </c>
      <c r="G14" s="761">
        <v>8.1471015210262916</v>
      </c>
      <c r="H14" s="761">
        <v>8.4746469918484628</v>
      </c>
      <c r="I14" s="760">
        <v>8.5355313833230966</v>
      </c>
      <c r="J14" s="758"/>
    </row>
    <row r="15" spans="1:10" s="757" customFormat="1">
      <c r="A15" s="763" t="s">
        <v>656</v>
      </c>
      <c r="B15" s="761">
        <v>4.6192887656661101</v>
      </c>
      <c r="C15" s="761">
        <v>5.56888507156446</v>
      </c>
      <c r="D15" s="762">
        <v>6.0753582110963116</v>
      </c>
      <c r="E15" s="761">
        <v>6.2531970056639121</v>
      </c>
      <c r="F15" s="761">
        <v>6.6037696067941045</v>
      </c>
      <c r="G15" s="761">
        <v>6.7560537454087095</v>
      </c>
      <c r="H15" s="761">
        <v>7.1192563319280637</v>
      </c>
      <c r="I15" s="760">
        <v>7.2265787114659936</v>
      </c>
      <c r="J15" s="758"/>
    </row>
    <row r="16" spans="1:10" s="757" customFormat="1">
      <c r="A16" s="755" t="s">
        <v>655</v>
      </c>
      <c r="B16" s="761">
        <v>3.4702803632557222</v>
      </c>
      <c r="C16" s="761">
        <v>4.128830550213376</v>
      </c>
      <c r="D16" s="762">
        <v>4.8465130478331213</v>
      </c>
      <c r="E16" s="761">
        <v>4.9561223422027059</v>
      </c>
      <c r="F16" s="761">
        <v>5.254763137171393</v>
      </c>
      <c r="G16" s="761">
        <v>5.3709259908307789</v>
      </c>
      <c r="H16" s="761">
        <v>5.5635326006737582</v>
      </c>
      <c r="I16" s="760">
        <v>5.6608882949584149</v>
      </c>
      <c r="J16" s="758"/>
    </row>
    <row r="17" spans="1:10" s="757" customFormat="1">
      <c r="A17" s="755" t="s">
        <v>654</v>
      </c>
      <c r="B17" s="761">
        <v>4.5659886270404844</v>
      </c>
      <c r="C17" s="761">
        <v>5.4019289936163553</v>
      </c>
      <c r="D17" s="761">
        <v>6.7373346654203452</v>
      </c>
      <c r="E17" s="761">
        <v>7.0255245213986246</v>
      </c>
      <c r="F17" s="761">
        <v>7.4937248771066862</v>
      </c>
      <c r="G17" s="761">
        <v>7.6638601575773384</v>
      </c>
      <c r="H17" s="761">
        <v>8.1150801619146016</v>
      </c>
      <c r="I17" s="760">
        <v>8.4421014625076776</v>
      </c>
      <c r="J17" s="758"/>
    </row>
    <row r="18" spans="1:10" s="757" customFormat="1">
      <c r="A18" s="755" t="s">
        <v>653</v>
      </c>
      <c r="B18" s="759">
        <v>2.6778510198885339</v>
      </c>
      <c r="C18" s="759">
        <v>3.2654202272552815</v>
      </c>
      <c r="D18" s="759">
        <v>4.021122802324447</v>
      </c>
      <c r="E18" s="759">
        <v>4.3206253409475401</v>
      </c>
      <c r="F18" s="759">
        <v>4.6485983889722302</v>
      </c>
      <c r="G18" s="759">
        <v>4.7453421745966127</v>
      </c>
      <c r="H18" s="759">
        <v>5.1283388627903621</v>
      </c>
      <c r="I18" s="759">
        <v>5.3748402197911647</v>
      </c>
      <c r="J18" s="758"/>
    </row>
    <row r="19" spans="1:10" s="748" customFormat="1">
      <c r="A19" s="755" t="s">
        <v>652</v>
      </c>
      <c r="B19" s="756">
        <v>1.6325572184343791</v>
      </c>
      <c r="C19" s="756">
        <v>2.0542495741816094</v>
      </c>
      <c r="D19" s="756">
        <v>2.5179303370224386</v>
      </c>
      <c r="E19" s="756">
        <v>2.7812820530526325</v>
      </c>
      <c r="F19" s="756">
        <v>3.039468177404919</v>
      </c>
      <c r="G19" s="756">
        <v>3.0770488118832109</v>
      </c>
      <c r="H19" s="756">
        <v>3.3251847513204718</v>
      </c>
      <c r="I19" s="756">
        <v>3.4856986337754607</v>
      </c>
      <c r="J19" s="753"/>
    </row>
    <row r="20" spans="1:10" s="748" customFormat="1">
      <c r="A20" s="755" t="s">
        <v>651</v>
      </c>
      <c r="B20" s="756">
        <v>1.0894276742014881</v>
      </c>
      <c r="C20" s="756">
        <v>1.3276612871437079</v>
      </c>
      <c r="D20" s="756">
        <v>1.6549666612382588</v>
      </c>
      <c r="E20" s="756">
        <v>1.8523643367411711</v>
      </c>
      <c r="F20" s="756">
        <v>2.0031372978967665</v>
      </c>
      <c r="G20" s="756">
        <v>2.0781369431840386</v>
      </c>
      <c r="H20" s="756">
        <v>2.2278643952168329</v>
      </c>
      <c r="I20" s="756">
        <v>2.3633982967844753</v>
      </c>
      <c r="J20" s="753"/>
    </row>
    <row r="21" spans="1:10" s="748" customFormat="1">
      <c r="A21" s="755" t="s">
        <v>650</v>
      </c>
      <c r="B21" s="756">
        <v>0.73177355928367327</v>
      </c>
      <c r="C21" s="756">
        <v>0.90604402785816984</v>
      </c>
      <c r="D21" s="756">
        <v>1.1035663617739353</v>
      </c>
      <c r="E21" s="756">
        <v>1.2618578035621615</v>
      </c>
      <c r="F21" s="756">
        <v>1.3570710962726666</v>
      </c>
      <c r="G21" s="756">
        <v>1.4115320962061046</v>
      </c>
      <c r="H21" s="756">
        <v>1.5534810022599406</v>
      </c>
      <c r="I21" s="756">
        <v>1.6845399160012617</v>
      </c>
      <c r="J21" s="753"/>
    </row>
    <row r="22" spans="1:10" s="748" customFormat="1">
      <c r="A22" s="755" t="s">
        <v>649</v>
      </c>
      <c r="B22" s="756">
        <v>0.53554757122245167</v>
      </c>
      <c r="C22" s="756">
        <v>0.65672502608850791</v>
      </c>
      <c r="D22" s="756">
        <v>0.80660353037092025</v>
      </c>
      <c r="E22" s="756">
        <v>0.93348581578554568</v>
      </c>
      <c r="F22" s="756">
        <v>0.98873376927999213</v>
      </c>
      <c r="G22" s="756">
        <v>1.0410854699108381</v>
      </c>
      <c r="H22" s="756">
        <v>1.1319522642957025</v>
      </c>
      <c r="I22" s="756">
        <v>1.2426542605288933</v>
      </c>
      <c r="J22" s="753"/>
    </row>
    <row r="23" spans="1:10" s="748" customFormat="1">
      <c r="A23" s="755" t="s">
        <v>648</v>
      </c>
      <c r="B23" s="756">
        <v>0.39941154836336884</v>
      </c>
      <c r="C23" s="756">
        <v>0.48292265976228854</v>
      </c>
      <c r="D23" s="756">
        <v>0.59949020614846305</v>
      </c>
      <c r="E23" s="756">
        <v>0.69860051492042219</v>
      </c>
      <c r="F23" s="756">
        <v>0.72439322908705261</v>
      </c>
      <c r="G23" s="756">
        <v>0.75477648777201323</v>
      </c>
      <c r="H23" s="756">
        <v>0.83836339198678134</v>
      </c>
      <c r="I23" s="756">
        <v>0.90633767160809442</v>
      </c>
      <c r="J23" s="753"/>
    </row>
    <row r="24" spans="1:10" s="748" customFormat="1">
      <c r="A24" s="755" t="s">
        <v>647</v>
      </c>
      <c r="B24" s="756">
        <v>0.31063456587546329</v>
      </c>
      <c r="C24" s="756">
        <v>0.37825743289081415</v>
      </c>
      <c r="D24" s="756">
        <v>0.46272496197987473</v>
      </c>
      <c r="E24" s="756">
        <v>0.54615347433179595</v>
      </c>
      <c r="F24" s="756">
        <v>0.56188836659157249</v>
      </c>
      <c r="G24" s="756">
        <v>0.58618686205879467</v>
      </c>
      <c r="H24" s="756">
        <v>0.64470635114772956</v>
      </c>
      <c r="I24" s="756">
        <v>0.71340825710918176</v>
      </c>
      <c r="J24" s="753"/>
    </row>
    <row r="25" spans="1:10" s="748" customFormat="1">
      <c r="A25" s="755" t="s">
        <v>646</v>
      </c>
      <c r="B25" s="756">
        <v>0.24030327892041756</v>
      </c>
      <c r="C25" s="756">
        <v>0.29651689892181332</v>
      </c>
      <c r="D25" s="756">
        <v>0.35413979051791611</v>
      </c>
      <c r="E25" s="756">
        <v>0.42679859621240812</v>
      </c>
      <c r="F25" s="756">
        <v>0.4267926927103155</v>
      </c>
      <c r="G25" s="756">
        <v>0.4648526255293311</v>
      </c>
      <c r="H25" s="756">
        <v>0.51765314579250998</v>
      </c>
      <c r="I25" s="756">
        <v>0.54812911900927963</v>
      </c>
      <c r="J25" s="753"/>
    </row>
    <row r="26" spans="1:10" s="748" customFormat="1">
      <c r="A26" s="755" t="s">
        <v>645</v>
      </c>
      <c r="B26" s="756">
        <v>0.19639573372563443</v>
      </c>
      <c r="C26" s="756">
        <v>0.24465107787549298</v>
      </c>
      <c r="D26" s="756">
        <v>0.28190282877900136</v>
      </c>
      <c r="E26" s="756">
        <v>0.34127952466269101</v>
      </c>
      <c r="F26" s="756">
        <v>0.35521254244470984</v>
      </c>
      <c r="G26" s="756">
        <v>0.37154680719644045</v>
      </c>
      <c r="H26" s="756">
        <v>0.41083665787482132</v>
      </c>
      <c r="I26" s="756">
        <v>0.45511421172330219</v>
      </c>
      <c r="J26" s="753"/>
    </row>
    <row r="27" spans="1:10" s="748" customFormat="1">
      <c r="A27" s="755" t="s">
        <v>643</v>
      </c>
      <c r="B27" s="754">
        <v>0.15673183014117181</v>
      </c>
      <c r="C27" s="754">
        <v>0.19911288699682372</v>
      </c>
      <c r="D27" s="754">
        <v>0.23544654949814456</v>
      </c>
      <c r="E27" s="754">
        <v>0.28954314224689937</v>
      </c>
      <c r="F27" s="754">
        <v>0.30044687519436802</v>
      </c>
      <c r="G27" s="754">
        <v>0.31575191863690732</v>
      </c>
      <c r="H27" s="754">
        <v>0.34485870024988174</v>
      </c>
      <c r="I27" s="754">
        <v>0.37942611929148889</v>
      </c>
      <c r="J27" s="753"/>
    </row>
    <row r="28" spans="1:10" s="748" customFormat="1">
      <c r="A28" s="752" t="s">
        <v>642</v>
      </c>
      <c r="B28" s="751">
        <v>0.12996859705208363</v>
      </c>
      <c r="C28" s="751">
        <v>0.16597062734822504</v>
      </c>
      <c r="D28" s="751">
        <v>0.19287013530008457</v>
      </c>
      <c r="E28" s="751">
        <v>0.24391526494180188</v>
      </c>
      <c r="F28" s="751">
        <v>0.24114814982705857</v>
      </c>
      <c r="G28" s="751">
        <v>0.26074287357821263</v>
      </c>
      <c r="H28" s="751">
        <v>0.28889478836722549</v>
      </c>
      <c r="I28" s="751">
        <v>0.30244110958017234</v>
      </c>
      <c r="J28" s="753"/>
    </row>
    <row r="29" spans="1:10" s="748" customFormat="1">
      <c r="A29" s="752" t="s">
        <v>641</v>
      </c>
      <c r="B29" s="751">
        <v>0.1154836336888562</v>
      </c>
      <c r="C29" s="751">
        <v>0.14216421548796404</v>
      </c>
      <c r="D29" s="751">
        <v>0.17045880936129765</v>
      </c>
      <c r="E29" s="751">
        <v>0.20588318094826311</v>
      </c>
      <c r="F29" s="751">
        <v>0.21416064103766969</v>
      </c>
      <c r="G29" s="751">
        <v>0.23051409357929187</v>
      </c>
      <c r="H29" s="751">
        <v>0.25321975041034117</v>
      </c>
      <c r="I29" s="751">
        <v>0.26789123325420405</v>
      </c>
    </row>
    <row r="30" spans="1:10" s="748" customFormat="1">
      <c r="A30" s="752" t="s">
        <v>640</v>
      </c>
      <c r="B30" s="751">
        <v>9.2115313888024436E-2</v>
      </c>
      <c r="C30" s="751">
        <v>0.11830593780665666</v>
      </c>
      <c r="D30" s="751">
        <v>0.144269720052419</v>
      </c>
      <c r="E30" s="751">
        <v>0.17815587948928649</v>
      </c>
      <c r="F30" s="751">
        <v>0.18005728520420372</v>
      </c>
      <c r="G30" s="751">
        <v>0.19206015160492818</v>
      </c>
      <c r="H30" s="751">
        <v>0.20168914002817495</v>
      </c>
      <c r="I30" s="751">
        <v>0.22374416905991137</v>
      </c>
    </row>
    <row r="31" spans="1:10">
      <c r="A31" s="752" t="s">
        <v>639</v>
      </c>
      <c r="B31" s="751">
        <v>7.6215803321356843E-2</v>
      </c>
      <c r="C31" s="751">
        <v>9.3825270272793471E-2</v>
      </c>
      <c r="D31" s="751">
        <v>0.12211364839539501</v>
      </c>
      <c r="E31" s="751">
        <v>0.1469228272711289</v>
      </c>
      <c r="F31" s="751">
        <v>0.15876245405007658</v>
      </c>
      <c r="G31" s="751">
        <v>0.1623028777065105</v>
      </c>
      <c r="H31" s="751">
        <v>0.18400809051445594</v>
      </c>
      <c r="I31" s="751">
        <v>0.19702767310214314</v>
      </c>
      <c r="J31" s="748"/>
    </row>
    <row r="32" spans="1:10">
      <c r="A32" s="752" t="s">
        <v>644</v>
      </c>
      <c r="B32" s="751">
        <v>0.73047217585650837</v>
      </c>
      <c r="C32" s="751">
        <v>0.98954799974274565</v>
      </c>
      <c r="D32" s="751">
        <v>1.2268031290090875</v>
      </c>
      <c r="E32" s="751">
        <v>1.4091524528835064</v>
      </c>
      <c r="F32" s="751">
        <v>1.4176875710925829</v>
      </c>
      <c r="G32" s="751">
        <v>1.5706915999092612</v>
      </c>
      <c r="H32" s="751">
        <v>1.7283095508439703</v>
      </c>
      <c r="I32" s="751">
        <v>1.7316439515928219</v>
      </c>
      <c r="J32" s="748"/>
    </row>
    <row r="36" spans="1:9">
      <c r="A36" s="750" t="s">
        <v>643</v>
      </c>
    </row>
    <row r="37" spans="1:9">
      <c r="A37" s="750" t="s">
        <v>642</v>
      </c>
      <c r="B37" s="749">
        <v>5.7906355292204018E-2</v>
      </c>
      <c r="C37" s="749">
        <v>6.9495149328830289E-2</v>
      </c>
      <c r="D37" s="749">
        <v>9.2661682443537327E-2</v>
      </c>
      <c r="E37" s="749">
        <v>7.288196097096622E-2</v>
      </c>
      <c r="F37" s="749">
        <v>9.7284984510844608E-2</v>
      </c>
      <c r="G37" s="749">
        <v>0.11423824390826336</v>
      </c>
      <c r="H37" s="749">
        <v>0.14635309359071536</v>
      </c>
      <c r="I37" s="749">
        <v>0.17472652749518824</v>
      </c>
    </row>
    <row r="38" spans="1:9">
      <c r="A38" s="750" t="s">
        <v>641</v>
      </c>
      <c r="B38" s="749">
        <v>4.6566747995817351E-2</v>
      </c>
      <c r="C38" s="749">
        <v>5.2437249039026489E-2</v>
      </c>
      <c r="D38" s="749">
        <v>7.4535756842740122E-2</v>
      </c>
      <c r="E38" s="749">
        <v>6.318419800095193E-2</v>
      </c>
      <c r="F38" s="749">
        <v>7.5067271824365678E-2</v>
      </c>
      <c r="G38" s="749">
        <v>8.8992502672557677E-2</v>
      </c>
      <c r="H38" s="749">
        <v>0.11571314599425174</v>
      </c>
      <c r="I38" s="749">
        <v>0.14194031409792185</v>
      </c>
    </row>
    <row r="39" spans="1:9">
      <c r="A39" s="750" t="s">
        <v>640</v>
      </c>
      <c r="B39" s="749">
        <v>3.8666201928662713E-2</v>
      </c>
      <c r="C39" s="749">
        <v>4.5126720343396286E-2</v>
      </c>
      <c r="D39" s="749">
        <v>6.2343430205432579E-2</v>
      </c>
      <c r="E39" s="749">
        <v>5.4021894336030461E-2</v>
      </c>
      <c r="F39" s="749">
        <v>6.0933726872818443E-2</v>
      </c>
      <c r="G39" s="749">
        <v>7.568663103930999E-2</v>
      </c>
      <c r="H39" s="749">
        <v>9.6095810290652187E-2</v>
      </c>
      <c r="I39" s="749">
        <v>0.11730067506613469</v>
      </c>
    </row>
    <row r="40" spans="1:9">
      <c r="A40" s="750" t="s">
        <v>639</v>
      </c>
      <c r="B40" s="749">
        <v>3.1695131869408616E-2</v>
      </c>
      <c r="C40" s="749">
        <v>4.3231398088973652E-2</v>
      </c>
      <c r="D40" s="749">
        <v>5.0882643166363484E-2</v>
      </c>
      <c r="E40" s="749">
        <v>4.3193717277486908E-2</v>
      </c>
      <c r="F40" s="749">
        <v>5.4554383626205682E-2</v>
      </c>
      <c r="G40" s="749">
        <v>6.6124616823782192E-2</v>
      </c>
      <c r="H40" s="749">
        <v>8.0751557611599092E-2</v>
      </c>
      <c r="I40" s="749">
        <v>0.10045775751296579</v>
      </c>
    </row>
    <row r="41" spans="1:9">
      <c r="A41" s="750" t="s">
        <v>638</v>
      </c>
      <c r="B41" s="749">
        <v>2.8163123039386548E-2</v>
      </c>
      <c r="C41" s="749">
        <v>3.3303519613426466E-2</v>
      </c>
      <c r="D41" s="749">
        <v>4.421750460463536E-2</v>
      </c>
      <c r="E41" s="749">
        <v>3.998096144693003E-2</v>
      </c>
      <c r="F41" s="749">
        <v>4.4105459342960646E-2</v>
      </c>
      <c r="G41" s="749">
        <v>5.6208453933605219E-2</v>
      </c>
      <c r="H41" s="749">
        <v>7.0408754381731012E-2</v>
      </c>
      <c r="I41" s="749">
        <v>8.586389423247523E-2</v>
      </c>
    </row>
    <row r="42" spans="1:9">
      <c r="A42" s="748"/>
      <c r="B42" s="749">
        <v>5.6140350877192977E-2</v>
      </c>
      <c r="C42" s="749">
        <v>6.8502361481275573E-2</v>
      </c>
      <c r="D42" s="749">
        <v>8.6728083480047666E-2</v>
      </c>
      <c r="E42" s="749">
        <v>7.3714897667777252E-2</v>
      </c>
      <c r="F42" s="749">
        <v>8.6506094197602357E-2</v>
      </c>
      <c r="G42" s="749">
        <v>0.11069675716177158</v>
      </c>
      <c r="H42" s="749">
        <v>0.14241991489766695</v>
      </c>
      <c r="I42" s="749">
        <v>0.17322715798006935</v>
      </c>
    </row>
    <row r="43" spans="1:9">
      <c r="B43" s="748"/>
      <c r="C43" s="748"/>
      <c r="D43" s="748"/>
      <c r="E43" s="748"/>
      <c r="F43" s="748"/>
      <c r="G43" s="748"/>
      <c r="H43" s="748"/>
      <c r="I43" s="748"/>
    </row>
  </sheetData>
  <pageMargins left="0.78740157480314965" right="0.78740157480314965" top="0.98425196850393704" bottom="0.98425196850393704" header="0.51181102362204722" footer="0.51181102362204722"/>
  <pageSetup paperSize="9" scale="84" orientation="landscape" r:id="rId1"/>
  <headerFooter alignWithMargins="0">
    <oddHeader>&amp;RStrana 2</oddHead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C37"/>
  <sheetViews>
    <sheetView zoomScaleNormal="100" workbookViewId="0">
      <selection activeCell="D25" sqref="D25"/>
    </sheetView>
  </sheetViews>
  <sheetFormatPr defaultColWidth="8.28515625" defaultRowHeight="12.75"/>
  <cols>
    <col min="1" max="1" width="4.85546875" style="705" customWidth="1"/>
    <col min="2" max="2" width="43" style="705" customWidth="1"/>
    <col min="3" max="3" width="13.28515625" style="705" customWidth="1"/>
    <col min="4" max="11" width="10.28515625" style="705" customWidth="1"/>
    <col min="12" max="254" width="8.28515625" style="705"/>
    <col min="255" max="255" width="6.28515625" style="705" customWidth="1"/>
    <col min="256" max="256" width="36.42578125" style="705" customWidth="1"/>
    <col min="257" max="257" width="12.85546875" style="705" customWidth="1"/>
    <col min="258" max="510" width="8.28515625" style="705"/>
    <col min="511" max="511" width="6.28515625" style="705" customWidth="1"/>
    <col min="512" max="512" width="36.42578125" style="705" customWidth="1"/>
    <col min="513" max="513" width="12.85546875" style="705" customWidth="1"/>
    <col min="514" max="766" width="8.28515625" style="705"/>
    <col min="767" max="767" width="6.28515625" style="705" customWidth="1"/>
    <col min="768" max="768" width="36.42578125" style="705" customWidth="1"/>
    <col min="769" max="769" width="12.85546875" style="705" customWidth="1"/>
    <col min="770" max="1022" width="8.28515625" style="705"/>
    <col min="1023" max="1023" width="6.28515625" style="705" customWidth="1"/>
    <col min="1024" max="1024" width="36.42578125" style="705" customWidth="1"/>
    <col min="1025" max="1025" width="12.85546875" style="705" customWidth="1"/>
    <col min="1026" max="1278" width="8.28515625" style="705"/>
    <col min="1279" max="1279" width="6.28515625" style="705" customWidth="1"/>
    <col min="1280" max="1280" width="36.42578125" style="705" customWidth="1"/>
    <col min="1281" max="1281" width="12.85546875" style="705" customWidth="1"/>
    <col min="1282" max="1534" width="8.28515625" style="705"/>
    <col min="1535" max="1535" width="6.28515625" style="705" customWidth="1"/>
    <col min="1536" max="1536" width="36.42578125" style="705" customWidth="1"/>
    <col min="1537" max="1537" width="12.85546875" style="705" customWidth="1"/>
    <col min="1538" max="1790" width="8.28515625" style="705"/>
    <col min="1791" max="1791" width="6.28515625" style="705" customWidth="1"/>
    <col min="1792" max="1792" width="36.42578125" style="705" customWidth="1"/>
    <col min="1793" max="1793" width="12.85546875" style="705" customWidth="1"/>
    <col min="1794" max="2046" width="8.28515625" style="705"/>
    <col min="2047" max="2047" width="6.28515625" style="705" customWidth="1"/>
    <col min="2048" max="2048" width="36.42578125" style="705" customWidth="1"/>
    <col min="2049" max="2049" width="12.85546875" style="705" customWidth="1"/>
    <col min="2050" max="2302" width="8.28515625" style="705"/>
    <col min="2303" max="2303" width="6.28515625" style="705" customWidth="1"/>
    <col min="2304" max="2304" width="36.42578125" style="705" customWidth="1"/>
    <col min="2305" max="2305" width="12.85546875" style="705" customWidth="1"/>
    <col min="2306" max="2558" width="8.28515625" style="705"/>
    <col min="2559" max="2559" width="6.28515625" style="705" customWidth="1"/>
    <col min="2560" max="2560" width="36.42578125" style="705" customWidth="1"/>
    <col min="2561" max="2561" width="12.85546875" style="705" customWidth="1"/>
    <col min="2562" max="2814" width="8.28515625" style="705"/>
    <col min="2815" max="2815" width="6.28515625" style="705" customWidth="1"/>
    <col min="2816" max="2816" width="36.42578125" style="705" customWidth="1"/>
    <col min="2817" max="2817" width="12.85546875" style="705" customWidth="1"/>
    <col min="2818" max="3070" width="8.28515625" style="705"/>
    <col min="3071" max="3071" width="6.28515625" style="705" customWidth="1"/>
    <col min="3072" max="3072" width="36.42578125" style="705" customWidth="1"/>
    <col min="3073" max="3073" width="12.85546875" style="705" customWidth="1"/>
    <col min="3074" max="3326" width="8.28515625" style="705"/>
    <col min="3327" max="3327" width="6.28515625" style="705" customWidth="1"/>
    <col min="3328" max="3328" width="36.42578125" style="705" customWidth="1"/>
    <col min="3329" max="3329" width="12.85546875" style="705" customWidth="1"/>
    <col min="3330" max="3582" width="8.28515625" style="705"/>
    <col min="3583" max="3583" width="6.28515625" style="705" customWidth="1"/>
    <col min="3584" max="3584" width="36.42578125" style="705" customWidth="1"/>
    <col min="3585" max="3585" width="12.85546875" style="705" customWidth="1"/>
    <col min="3586" max="3838" width="8.28515625" style="705"/>
    <col min="3839" max="3839" width="6.28515625" style="705" customWidth="1"/>
    <col min="3840" max="3840" width="36.42578125" style="705" customWidth="1"/>
    <col min="3841" max="3841" width="12.85546875" style="705" customWidth="1"/>
    <col min="3842" max="4094" width="8.28515625" style="705"/>
    <col min="4095" max="4095" width="6.28515625" style="705" customWidth="1"/>
    <col min="4096" max="4096" width="36.42578125" style="705" customWidth="1"/>
    <col min="4097" max="4097" width="12.85546875" style="705" customWidth="1"/>
    <col min="4098" max="4350" width="8.28515625" style="705"/>
    <col min="4351" max="4351" width="6.28515625" style="705" customWidth="1"/>
    <col min="4352" max="4352" width="36.42578125" style="705" customWidth="1"/>
    <col min="4353" max="4353" width="12.85546875" style="705" customWidth="1"/>
    <col min="4354" max="4606" width="8.28515625" style="705"/>
    <col min="4607" max="4607" width="6.28515625" style="705" customWidth="1"/>
    <col min="4608" max="4608" width="36.42578125" style="705" customWidth="1"/>
    <col min="4609" max="4609" width="12.85546875" style="705" customWidth="1"/>
    <col min="4610" max="4862" width="8.28515625" style="705"/>
    <col min="4863" max="4863" width="6.28515625" style="705" customWidth="1"/>
    <col min="4864" max="4864" width="36.42578125" style="705" customWidth="1"/>
    <col min="4865" max="4865" width="12.85546875" style="705" customWidth="1"/>
    <col min="4866" max="5118" width="8.28515625" style="705"/>
    <col min="5119" max="5119" width="6.28515625" style="705" customWidth="1"/>
    <col min="5120" max="5120" width="36.42578125" style="705" customWidth="1"/>
    <col min="5121" max="5121" width="12.85546875" style="705" customWidth="1"/>
    <col min="5122" max="5374" width="8.28515625" style="705"/>
    <col min="5375" max="5375" width="6.28515625" style="705" customWidth="1"/>
    <col min="5376" max="5376" width="36.42578125" style="705" customWidth="1"/>
    <col min="5377" max="5377" width="12.85546875" style="705" customWidth="1"/>
    <col min="5378" max="5630" width="8.28515625" style="705"/>
    <col min="5631" max="5631" width="6.28515625" style="705" customWidth="1"/>
    <col min="5632" max="5632" width="36.42578125" style="705" customWidth="1"/>
    <col min="5633" max="5633" width="12.85546875" style="705" customWidth="1"/>
    <col min="5634" max="5886" width="8.28515625" style="705"/>
    <col min="5887" max="5887" width="6.28515625" style="705" customWidth="1"/>
    <col min="5888" max="5888" width="36.42578125" style="705" customWidth="1"/>
    <col min="5889" max="5889" width="12.85546875" style="705" customWidth="1"/>
    <col min="5890" max="6142" width="8.28515625" style="705"/>
    <col min="6143" max="6143" width="6.28515625" style="705" customWidth="1"/>
    <col min="6144" max="6144" width="36.42578125" style="705" customWidth="1"/>
    <col min="6145" max="6145" width="12.85546875" style="705" customWidth="1"/>
    <col min="6146" max="6398" width="8.28515625" style="705"/>
    <col min="6399" max="6399" width="6.28515625" style="705" customWidth="1"/>
    <col min="6400" max="6400" width="36.42578125" style="705" customWidth="1"/>
    <col min="6401" max="6401" width="12.85546875" style="705" customWidth="1"/>
    <col min="6402" max="6654" width="8.28515625" style="705"/>
    <col min="6655" max="6655" width="6.28515625" style="705" customWidth="1"/>
    <col min="6656" max="6656" width="36.42578125" style="705" customWidth="1"/>
    <col min="6657" max="6657" width="12.85546875" style="705" customWidth="1"/>
    <col min="6658" max="6910" width="8.28515625" style="705"/>
    <col min="6911" max="6911" width="6.28515625" style="705" customWidth="1"/>
    <col min="6912" max="6912" width="36.42578125" style="705" customWidth="1"/>
    <col min="6913" max="6913" width="12.85546875" style="705" customWidth="1"/>
    <col min="6914" max="7166" width="8.28515625" style="705"/>
    <col min="7167" max="7167" width="6.28515625" style="705" customWidth="1"/>
    <col min="7168" max="7168" width="36.42578125" style="705" customWidth="1"/>
    <col min="7169" max="7169" width="12.85546875" style="705" customWidth="1"/>
    <col min="7170" max="7422" width="8.28515625" style="705"/>
    <col min="7423" max="7423" width="6.28515625" style="705" customWidth="1"/>
    <col min="7424" max="7424" width="36.42578125" style="705" customWidth="1"/>
    <col min="7425" max="7425" width="12.85546875" style="705" customWidth="1"/>
    <col min="7426" max="7678" width="8.28515625" style="705"/>
    <col min="7679" max="7679" width="6.28515625" style="705" customWidth="1"/>
    <col min="7680" max="7680" width="36.42578125" style="705" customWidth="1"/>
    <col min="7681" max="7681" width="12.85546875" style="705" customWidth="1"/>
    <col min="7682" max="7934" width="8.28515625" style="705"/>
    <col min="7935" max="7935" width="6.28515625" style="705" customWidth="1"/>
    <col min="7936" max="7936" width="36.42578125" style="705" customWidth="1"/>
    <col min="7937" max="7937" width="12.85546875" style="705" customWidth="1"/>
    <col min="7938" max="8190" width="8.28515625" style="705"/>
    <col min="8191" max="8191" width="6.28515625" style="705" customWidth="1"/>
    <col min="8192" max="8192" width="36.42578125" style="705" customWidth="1"/>
    <col min="8193" max="8193" width="12.85546875" style="705" customWidth="1"/>
    <col min="8194" max="8446" width="8.28515625" style="705"/>
    <col min="8447" max="8447" width="6.28515625" style="705" customWidth="1"/>
    <col min="8448" max="8448" width="36.42578125" style="705" customWidth="1"/>
    <col min="8449" max="8449" width="12.85546875" style="705" customWidth="1"/>
    <col min="8450" max="8702" width="8.28515625" style="705"/>
    <col min="8703" max="8703" width="6.28515625" style="705" customWidth="1"/>
    <col min="8704" max="8704" width="36.42578125" style="705" customWidth="1"/>
    <col min="8705" max="8705" width="12.85546875" style="705" customWidth="1"/>
    <col min="8706" max="8958" width="8.28515625" style="705"/>
    <col min="8959" max="8959" width="6.28515625" style="705" customWidth="1"/>
    <col min="8960" max="8960" width="36.42578125" style="705" customWidth="1"/>
    <col min="8961" max="8961" width="12.85546875" style="705" customWidth="1"/>
    <col min="8962" max="9214" width="8.28515625" style="705"/>
    <col min="9215" max="9215" width="6.28515625" style="705" customWidth="1"/>
    <col min="9216" max="9216" width="36.42578125" style="705" customWidth="1"/>
    <col min="9217" max="9217" width="12.85546875" style="705" customWidth="1"/>
    <col min="9218" max="9470" width="8.28515625" style="705"/>
    <col min="9471" max="9471" width="6.28515625" style="705" customWidth="1"/>
    <col min="9472" max="9472" width="36.42578125" style="705" customWidth="1"/>
    <col min="9473" max="9473" width="12.85546875" style="705" customWidth="1"/>
    <col min="9474" max="9726" width="8.28515625" style="705"/>
    <col min="9727" max="9727" width="6.28515625" style="705" customWidth="1"/>
    <col min="9728" max="9728" width="36.42578125" style="705" customWidth="1"/>
    <col min="9729" max="9729" width="12.85546875" style="705" customWidth="1"/>
    <col min="9730" max="9982" width="8.28515625" style="705"/>
    <col min="9983" max="9983" width="6.28515625" style="705" customWidth="1"/>
    <col min="9984" max="9984" width="36.42578125" style="705" customWidth="1"/>
    <col min="9985" max="9985" width="12.85546875" style="705" customWidth="1"/>
    <col min="9986" max="10238" width="8.28515625" style="705"/>
    <col min="10239" max="10239" width="6.28515625" style="705" customWidth="1"/>
    <col min="10240" max="10240" width="36.42578125" style="705" customWidth="1"/>
    <col min="10241" max="10241" width="12.85546875" style="705" customWidth="1"/>
    <col min="10242" max="10494" width="8.28515625" style="705"/>
    <col min="10495" max="10495" width="6.28515625" style="705" customWidth="1"/>
    <col min="10496" max="10496" width="36.42578125" style="705" customWidth="1"/>
    <col min="10497" max="10497" width="12.85546875" style="705" customWidth="1"/>
    <col min="10498" max="10750" width="8.28515625" style="705"/>
    <col min="10751" max="10751" width="6.28515625" style="705" customWidth="1"/>
    <col min="10752" max="10752" width="36.42578125" style="705" customWidth="1"/>
    <col min="10753" max="10753" width="12.85546875" style="705" customWidth="1"/>
    <col min="10754" max="11006" width="8.28515625" style="705"/>
    <col min="11007" max="11007" width="6.28515625" style="705" customWidth="1"/>
    <col min="11008" max="11008" width="36.42578125" style="705" customWidth="1"/>
    <col min="11009" max="11009" width="12.85546875" style="705" customWidth="1"/>
    <col min="11010" max="11262" width="8.28515625" style="705"/>
    <col min="11263" max="11263" width="6.28515625" style="705" customWidth="1"/>
    <col min="11264" max="11264" width="36.42578125" style="705" customWidth="1"/>
    <col min="11265" max="11265" width="12.85546875" style="705" customWidth="1"/>
    <col min="11266" max="11518" width="8.28515625" style="705"/>
    <col min="11519" max="11519" width="6.28515625" style="705" customWidth="1"/>
    <col min="11520" max="11520" width="36.42578125" style="705" customWidth="1"/>
    <col min="11521" max="11521" width="12.85546875" style="705" customWidth="1"/>
    <col min="11522" max="11774" width="8.28515625" style="705"/>
    <col min="11775" max="11775" width="6.28515625" style="705" customWidth="1"/>
    <col min="11776" max="11776" width="36.42578125" style="705" customWidth="1"/>
    <col min="11777" max="11777" width="12.85546875" style="705" customWidth="1"/>
    <col min="11778" max="12030" width="8.28515625" style="705"/>
    <col min="12031" max="12031" width="6.28515625" style="705" customWidth="1"/>
    <col min="12032" max="12032" width="36.42578125" style="705" customWidth="1"/>
    <col min="12033" max="12033" width="12.85546875" style="705" customWidth="1"/>
    <col min="12034" max="12286" width="8.28515625" style="705"/>
    <col min="12287" max="12287" width="6.28515625" style="705" customWidth="1"/>
    <col min="12288" max="12288" width="36.42578125" style="705" customWidth="1"/>
    <col min="12289" max="12289" width="12.85546875" style="705" customWidth="1"/>
    <col min="12290" max="12542" width="8.28515625" style="705"/>
    <col min="12543" max="12543" width="6.28515625" style="705" customWidth="1"/>
    <col min="12544" max="12544" width="36.42578125" style="705" customWidth="1"/>
    <col min="12545" max="12545" width="12.85546875" style="705" customWidth="1"/>
    <col min="12546" max="12798" width="8.28515625" style="705"/>
    <col min="12799" max="12799" width="6.28515625" style="705" customWidth="1"/>
    <col min="12800" max="12800" width="36.42578125" style="705" customWidth="1"/>
    <col min="12801" max="12801" width="12.85546875" style="705" customWidth="1"/>
    <col min="12802" max="13054" width="8.28515625" style="705"/>
    <col min="13055" max="13055" width="6.28515625" style="705" customWidth="1"/>
    <col min="13056" max="13056" width="36.42578125" style="705" customWidth="1"/>
    <col min="13057" max="13057" width="12.85546875" style="705" customWidth="1"/>
    <col min="13058" max="13310" width="8.28515625" style="705"/>
    <col min="13311" max="13311" width="6.28515625" style="705" customWidth="1"/>
    <col min="13312" max="13312" width="36.42578125" style="705" customWidth="1"/>
    <col min="13313" max="13313" width="12.85546875" style="705" customWidth="1"/>
    <col min="13314" max="13566" width="8.28515625" style="705"/>
    <col min="13567" max="13567" width="6.28515625" style="705" customWidth="1"/>
    <col min="13568" max="13568" width="36.42578125" style="705" customWidth="1"/>
    <col min="13569" max="13569" width="12.85546875" style="705" customWidth="1"/>
    <col min="13570" max="13822" width="8.28515625" style="705"/>
    <col min="13823" max="13823" width="6.28515625" style="705" customWidth="1"/>
    <col min="13824" max="13824" width="36.42578125" style="705" customWidth="1"/>
    <col min="13825" max="13825" width="12.85546875" style="705" customWidth="1"/>
    <col min="13826" max="14078" width="8.28515625" style="705"/>
    <col min="14079" max="14079" width="6.28515625" style="705" customWidth="1"/>
    <col min="14080" max="14080" width="36.42578125" style="705" customWidth="1"/>
    <col min="14081" max="14081" width="12.85546875" style="705" customWidth="1"/>
    <col min="14082" max="14334" width="8.28515625" style="705"/>
    <col min="14335" max="14335" width="6.28515625" style="705" customWidth="1"/>
    <col min="14336" max="14336" width="36.42578125" style="705" customWidth="1"/>
    <col min="14337" max="14337" width="12.85546875" style="705" customWidth="1"/>
    <col min="14338" max="14590" width="8.28515625" style="705"/>
    <col min="14591" max="14591" width="6.28515625" style="705" customWidth="1"/>
    <col min="14592" max="14592" width="36.42578125" style="705" customWidth="1"/>
    <col min="14593" max="14593" width="12.85546875" style="705" customWidth="1"/>
    <col min="14594" max="14846" width="8.28515625" style="705"/>
    <col min="14847" max="14847" width="6.28515625" style="705" customWidth="1"/>
    <col min="14848" max="14848" width="36.42578125" style="705" customWidth="1"/>
    <col min="14849" max="14849" width="12.85546875" style="705" customWidth="1"/>
    <col min="14850" max="15102" width="8.28515625" style="705"/>
    <col min="15103" max="15103" width="6.28515625" style="705" customWidth="1"/>
    <col min="15104" max="15104" width="36.42578125" style="705" customWidth="1"/>
    <col min="15105" max="15105" width="12.85546875" style="705" customWidth="1"/>
    <col min="15106" max="15358" width="8.28515625" style="705"/>
    <col min="15359" max="15359" width="6.28515625" style="705" customWidth="1"/>
    <col min="15360" max="15360" width="36.42578125" style="705" customWidth="1"/>
    <col min="15361" max="15361" width="12.85546875" style="705" customWidth="1"/>
    <col min="15362" max="15614" width="8.28515625" style="705"/>
    <col min="15615" max="15615" width="6.28515625" style="705" customWidth="1"/>
    <col min="15616" max="15616" width="36.42578125" style="705" customWidth="1"/>
    <col min="15617" max="15617" width="12.85546875" style="705" customWidth="1"/>
    <col min="15618" max="15870" width="8.28515625" style="705"/>
    <col min="15871" max="15871" width="6.28515625" style="705" customWidth="1"/>
    <col min="15872" max="15872" width="36.42578125" style="705" customWidth="1"/>
    <col min="15873" max="15873" width="12.85546875" style="705" customWidth="1"/>
    <col min="15874" max="16126" width="8.28515625" style="705"/>
    <col min="16127" max="16127" width="6.28515625" style="705" customWidth="1"/>
    <col min="16128" max="16128" width="36.42578125" style="705" customWidth="1"/>
    <col min="16129" max="16129" width="12.85546875" style="705" customWidth="1"/>
    <col min="16130" max="16384" width="8.28515625" style="705"/>
  </cols>
  <sheetData>
    <row r="1" spans="1:29" s="737" customFormat="1" ht="27.75" customHeight="1" thickBot="1">
      <c r="A1" s="746" t="s">
        <v>637</v>
      </c>
      <c r="B1" s="779"/>
      <c r="C1" s="1599" t="s">
        <v>424</v>
      </c>
      <c r="D1" s="1599"/>
      <c r="E1" s="1599"/>
      <c r="F1" s="1599"/>
      <c r="G1" s="746"/>
      <c r="H1" s="746"/>
      <c r="I1" s="745"/>
      <c r="J1" s="779"/>
      <c r="K1" s="746" t="s">
        <v>551</v>
      </c>
      <c r="L1" s="739"/>
      <c r="M1" s="739"/>
      <c r="N1" s="738"/>
      <c r="Z1" s="778" t="s">
        <v>689</v>
      </c>
    </row>
    <row r="2" spans="1:29" ht="18.75" customHeight="1">
      <c r="A2" s="736"/>
      <c r="B2" s="736"/>
      <c r="C2" s="736"/>
      <c r="D2" s="736"/>
      <c r="E2" s="736"/>
      <c r="F2" s="736"/>
      <c r="G2" s="736"/>
      <c r="H2" s="736"/>
      <c r="I2" s="736"/>
      <c r="J2" s="736"/>
      <c r="K2" s="736"/>
    </row>
    <row r="3" spans="1:29" ht="18.75" customHeight="1">
      <c r="A3" s="1612" t="s">
        <v>539</v>
      </c>
      <c r="B3" s="1612"/>
      <c r="C3" s="1612"/>
      <c r="D3" s="1612"/>
      <c r="E3" s="1612"/>
      <c r="F3" s="1612"/>
      <c r="G3" s="1612"/>
      <c r="H3" s="1612"/>
      <c r="I3" s="1612"/>
      <c r="J3" s="1612"/>
      <c r="K3" s="1612"/>
    </row>
    <row r="4" spans="1:29" ht="18.75" customHeight="1">
      <c r="A4" s="735"/>
      <c r="B4" s="735"/>
      <c r="C4" s="735"/>
      <c r="D4" s="735"/>
      <c r="E4" s="735"/>
      <c r="F4" s="735"/>
      <c r="G4" s="735"/>
      <c r="H4" s="735"/>
      <c r="I4" s="735"/>
      <c r="J4" s="735"/>
      <c r="K4" s="735"/>
    </row>
    <row r="5" spans="1:29" ht="16.5" customHeight="1">
      <c r="A5" s="1601" t="s">
        <v>688</v>
      </c>
      <c r="B5" s="1602"/>
      <c r="C5" s="1607" t="s">
        <v>634</v>
      </c>
      <c r="D5" s="1613" t="s">
        <v>687</v>
      </c>
      <c r="E5" s="1614"/>
      <c r="F5" s="1613" t="s">
        <v>686</v>
      </c>
      <c r="G5" s="1615"/>
      <c r="H5" s="1615"/>
      <c r="I5" s="1614"/>
      <c r="J5" s="1613" t="s">
        <v>633</v>
      </c>
      <c r="K5" s="1614"/>
    </row>
    <row r="6" spans="1:29" ht="32.25" customHeight="1">
      <c r="A6" s="1603"/>
      <c r="B6" s="1604"/>
      <c r="C6" s="1610"/>
      <c r="D6" s="733" t="s">
        <v>631</v>
      </c>
      <c r="E6" s="733" t="s">
        <v>196</v>
      </c>
      <c r="F6" s="733" t="s">
        <v>685</v>
      </c>
      <c r="G6" s="733" t="s">
        <v>684</v>
      </c>
      <c r="H6" s="733" t="s">
        <v>683</v>
      </c>
      <c r="I6" s="733" t="s">
        <v>682</v>
      </c>
      <c r="J6" s="733" t="s">
        <v>631</v>
      </c>
      <c r="K6" s="733" t="s">
        <v>196</v>
      </c>
    </row>
    <row r="7" spans="1:29" ht="16.5" customHeight="1" thickBot="1">
      <c r="A7" s="1605"/>
      <c r="B7" s="1606"/>
      <c r="C7" s="732" t="s">
        <v>681</v>
      </c>
      <c r="D7" s="732" t="s">
        <v>606</v>
      </c>
      <c r="E7" s="732" t="s">
        <v>163</v>
      </c>
      <c r="F7" s="732" t="s">
        <v>606</v>
      </c>
      <c r="G7" s="732" t="s">
        <v>606</v>
      </c>
      <c r="H7" s="732" t="s">
        <v>606</v>
      </c>
      <c r="I7" s="732" t="s">
        <v>606</v>
      </c>
      <c r="J7" s="732" t="s">
        <v>606</v>
      </c>
      <c r="K7" s="732" t="s">
        <v>163</v>
      </c>
    </row>
    <row r="8" spans="1:29" ht="22.5" hidden="1" customHeight="1">
      <c r="A8" s="777"/>
      <c r="B8" s="777"/>
      <c r="C8" s="777"/>
      <c r="D8" s="777"/>
      <c r="E8" s="777"/>
      <c r="F8" s="777"/>
      <c r="G8" s="777"/>
      <c r="H8" s="777"/>
      <c r="I8" s="777"/>
      <c r="J8" s="777"/>
      <c r="K8" s="777"/>
    </row>
    <row r="9" spans="1:29" ht="22.5" hidden="1" customHeight="1" thickBot="1">
      <c r="A9" s="777"/>
      <c r="B9" s="777"/>
      <c r="C9" s="777"/>
      <c r="D9" s="777"/>
      <c r="E9" s="777"/>
      <c r="F9" s="777"/>
      <c r="G9" s="777"/>
      <c r="H9" s="777"/>
      <c r="I9" s="777"/>
      <c r="J9" s="777"/>
      <c r="K9" s="777"/>
    </row>
    <row r="10" spans="1:29" ht="10.5" customHeight="1">
      <c r="A10" s="730"/>
      <c r="B10" s="730"/>
      <c r="C10" s="729"/>
      <c r="D10" s="728"/>
      <c r="E10" s="775"/>
      <c r="F10" s="776"/>
      <c r="G10" s="776"/>
      <c r="H10" s="776"/>
      <c r="I10" s="776"/>
      <c r="J10" s="728"/>
      <c r="K10" s="775"/>
    </row>
    <row r="11" spans="1:29" ht="20.25" customHeight="1">
      <c r="A11" s="774" t="s">
        <v>257</v>
      </c>
      <c r="B11" s="726" t="s">
        <v>680</v>
      </c>
      <c r="C11" s="723">
        <v>87.261899999999997</v>
      </c>
      <c r="D11" s="722">
        <v>19073.3606</v>
      </c>
      <c r="E11" s="723">
        <v>102.9064</v>
      </c>
      <c r="F11" s="724">
        <v>13206.6862</v>
      </c>
      <c r="G11" s="724">
        <v>16021.647800000001</v>
      </c>
      <c r="H11" s="724">
        <v>22943.1194</v>
      </c>
      <c r="I11" s="724">
        <v>28643.2441</v>
      </c>
      <c r="J11" s="722">
        <v>20409.1021</v>
      </c>
      <c r="K11" s="723">
        <v>102.48</v>
      </c>
      <c r="M11" s="767"/>
      <c r="N11" s="767"/>
      <c r="O11" s="767"/>
      <c r="P11" s="767"/>
      <c r="Q11" s="767"/>
      <c r="R11" s="767"/>
      <c r="S11" s="767"/>
      <c r="T11" s="767"/>
      <c r="U11" s="767"/>
      <c r="V11" s="767"/>
      <c r="W11" s="767"/>
      <c r="X11" s="767"/>
      <c r="Y11" s="767"/>
      <c r="Z11" s="767"/>
      <c r="AA11" s="767"/>
      <c r="AB11" s="767"/>
      <c r="AC11" s="767"/>
    </row>
    <row r="12" spans="1:29" s="706" customFormat="1" ht="20.25" customHeight="1">
      <c r="A12" s="774" t="s">
        <v>260</v>
      </c>
      <c r="B12" s="726" t="s">
        <v>261</v>
      </c>
      <c r="C12" s="723">
        <v>30.385000000000002</v>
      </c>
      <c r="D12" s="722">
        <v>28425.445400000001</v>
      </c>
      <c r="E12" s="723">
        <v>98.720500000000001</v>
      </c>
      <c r="F12" s="724">
        <v>17936</v>
      </c>
      <c r="G12" s="724">
        <v>23070.197100000001</v>
      </c>
      <c r="H12" s="724">
        <v>35595.024700000002</v>
      </c>
      <c r="I12" s="724">
        <v>43967.202700000002</v>
      </c>
      <c r="J12" s="722">
        <v>31271.492399999999</v>
      </c>
      <c r="K12" s="723">
        <v>96.41</v>
      </c>
      <c r="M12" s="767"/>
      <c r="N12" s="767"/>
      <c r="O12" s="767"/>
      <c r="P12" s="767"/>
      <c r="Q12" s="767"/>
      <c r="R12" s="767"/>
      <c r="S12" s="767"/>
      <c r="T12" s="767"/>
      <c r="U12" s="767"/>
      <c r="V12" s="767"/>
      <c r="W12" s="767"/>
      <c r="X12" s="767"/>
      <c r="Y12" s="767"/>
      <c r="Z12" s="767"/>
      <c r="AA12" s="767"/>
      <c r="AB12" s="767"/>
      <c r="AC12" s="767"/>
    </row>
    <row r="13" spans="1:29" ht="20.25" customHeight="1">
      <c r="A13" s="774" t="s">
        <v>262</v>
      </c>
      <c r="B13" s="726" t="s">
        <v>263</v>
      </c>
      <c r="C13" s="723">
        <v>964.13260000000002</v>
      </c>
      <c r="D13" s="722">
        <v>22106.362499999999</v>
      </c>
      <c r="E13" s="723">
        <v>101.7448</v>
      </c>
      <c r="F13" s="724">
        <v>13351.6666</v>
      </c>
      <c r="G13" s="724">
        <v>17022.0962</v>
      </c>
      <c r="H13" s="724">
        <v>29148.4653</v>
      </c>
      <c r="I13" s="724">
        <v>38968.618199999997</v>
      </c>
      <c r="J13" s="722">
        <v>25821.4411</v>
      </c>
      <c r="K13" s="723">
        <v>102.51</v>
      </c>
      <c r="M13" s="767"/>
      <c r="N13" s="767"/>
      <c r="O13" s="767"/>
      <c r="P13" s="767"/>
      <c r="Q13" s="767"/>
      <c r="R13" s="767"/>
      <c r="S13" s="767"/>
      <c r="T13" s="767"/>
      <c r="U13" s="767"/>
      <c r="V13" s="767"/>
      <c r="W13" s="767"/>
      <c r="X13" s="767"/>
      <c r="Y13" s="767"/>
      <c r="Z13" s="767"/>
      <c r="AA13" s="767"/>
      <c r="AB13" s="767"/>
      <c r="AC13" s="767"/>
    </row>
    <row r="14" spans="1:29" s="706" customFormat="1" ht="20.25" customHeight="1">
      <c r="A14" s="774" t="s">
        <v>264</v>
      </c>
      <c r="B14" s="726" t="s">
        <v>579</v>
      </c>
      <c r="C14" s="723">
        <v>28.1844</v>
      </c>
      <c r="D14" s="722">
        <v>34574.997300000003</v>
      </c>
      <c r="E14" s="723">
        <v>103.6138</v>
      </c>
      <c r="F14" s="724">
        <v>19546.5</v>
      </c>
      <c r="G14" s="724">
        <v>25550.929499999998</v>
      </c>
      <c r="H14" s="724">
        <v>44306.873099999997</v>
      </c>
      <c r="I14" s="724">
        <v>64893.622499999998</v>
      </c>
      <c r="J14" s="722">
        <v>41311.286</v>
      </c>
      <c r="K14" s="723">
        <v>101.05</v>
      </c>
      <c r="M14" s="767"/>
      <c r="N14" s="767"/>
      <c r="O14" s="767"/>
      <c r="P14" s="767"/>
      <c r="Q14" s="767"/>
      <c r="R14" s="767"/>
      <c r="S14" s="767"/>
      <c r="T14" s="767"/>
      <c r="U14" s="767"/>
      <c r="V14" s="767"/>
      <c r="W14" s="767"/>
      <c r="X14" s="767"/>
      <c r="Y14" s="767"/>
      <c r="Z14" s="767"/>
      <c r="AA14" s="767"/>
      <c r="AB14" s="767"/>
      <c r="AC14" s="767"/>
    </row>
    <row r="15" spans="1:29" ht="20.25" customHeight="1">
      <c r="A15" s="774" t="s">
        <v>266</v>
      </c>
      <c r="B15" s="726" t="s">
        <v>679</v>
      </c>
      <c r="C15" s="723">
        <v>47.742600000000003</v>
      </c>
      <c r="D15" s="722">
        <v>22493.793300000001</v>
      </c>
      <c r="E15" s="723">
        <v>102.85129999999999</v>
      </c>
      <c r="F15" s="724">
        <v>12256.8333</v>
      </c>
      <c r="G15" s="724">
        <v>17082.823799999998</v>
      </c>
      <c r="H15" s="724">
        <v>27298.5916</v>
      </c>
      <c r="I15" s="724">
        <v>34682.451800000003</v>
      </c>
      <c r="J15" s="722">
        <v>23938.87</v>
      </c>
      <c r="K15" s="723">
        <v>101.23</v>
      </c>
      <c r="M15" s="767"/>
      <c r="N15" s="767"/>
      <c r="O15" s="767"/>
      <c r="P15" s="767"/>
      <c r="Q15" s="767"/>
      <c r="R15" s="767"/>
      <c r="S15" s="767"/>
      <c r="T15" s="767"/>
      <c r="U15" s="767"/>
      <c r="V15" s="767"/>
      <c r="W15" s="767"/>
      <c r="X15" s="767"/>
      <c r="Y15" s="767"/>
      <c r="Z15" s="767"/>
      <c r="AA15" s="767"/>
      <c r="AB15" s="767"/>
      <c r="AC15" s="767"/>
    </row>
    <row r="16" spans="1:29" s="706" customFormat="1" ht="20.25" customHeight="1">
      <c r="A16" s="774" t="s">
        <v>268</v>
      </c>
      <c r="B16" s="726" t="s">
        <v>269</v>
      </c>
      <c r="C16" s="723">
        <v>196.15129999999999</v>
      </c>
      <c r="D16" s="722">
        <v>20174.541000000001</v>
      </c>
      <c r="E16" s="723">
        <v>101.6486</v>
      </c>
      <c r="F16" s="724">
        <v>11725.536700000001</v>
      </c>
      <c r="G16" s="724">
        <v>15849.636500000001</v>
      </c>
      <c r="H16" s="724">
        <v>25887.383999999998</v>
      </c>
      <c r="I16" s="724">
        <v>35189.086000000003</v>
      </c>
      <c r="J16" s="722">
        <v>23111.741000000002</v>
      </c>
      <c r="K16" s="723">
        <v>100.96</v>
      </c>
      <c r="M16" s="767"/>
      <c r="N16" s="767"/>
      <c r="O16" s="767"/>
      <c r="P16" s="767"/>
      <c r="Q16" s="767"/>
      <c r="R16" s="767"/>
      <c r="S16" s="767"/>
      <c r="T16" s="767"/>
      <c r="U16" s="767"/>
      <c r="V16" s="767"/>
      <c r="W16" s="767"/>
      <c r="X16" s="767"/>
      <c r="Y16" s="767"/>
      <c r="Z16" s="767"/>
      <c r="AA16" s="767"/>
      <c r="AB16" s="767"/>
      <c r="AC16" s="767"/>
    </row>
    <row r="17" spans="1:29" ht="20.25" customHeight="1">
      <c r="A17" s="774" t="s">
        <v>270</v>
      </c>
      <c r="B17" s="726" t="s">
        <v>577</v>
      </c>
      <c r="C17" s="723">
        <v>444.61590000000001</v>
      </c>
      <c r="D17" s="722">
        <v>18914.683000000001</v>
      </c>
      <c r="E17" s="723">
        <v>101.6328</v>
      </c>
      <c r="F17" s="724">
        <v>10743.113499999999</v>
      </c>
      <c r="G17" s="724">
        <v>13829.747499999999</v>
      </c>
      <c r="H17" s="724">
        <v>26454.328699999998</v>
      </c>
      <c r="I17" s="724">
        <v>39646.0625</v>
      </c>
      <c r="J17" s="722">
        <v>23903.016299999999</v>
      </c>
      <c r="K17" s="723">
        <v>101.82</v>
      </c>
      <c r="M17" s="767"/>
      <c r="N17" s="767"/>
      <c r="O17" s="767"/>
      <c r="P17" s="767"/>
      <c r="Q17" s="767"/>
      <c r="R17" s="767"/>
      <c r="S17" s="767"/>
      <c r="T17" s="767"/>
      <c r="U17" s="767"/>
      <c r="V17" s="767"/>
      <c r="W17" s="767"/>
      <c r="X17" s="767"/>
      <c r="Y17" s="767"/>
      <c r="Z17" s="767"/>
      <c r="AA17" s="767"/>
      <c r="AB17" s="767"/>
      <c r="AC17" s="767"/>
    </row>
    <row r="18" spans="1:29" s="706" customFormat="1" ht="20.25" customHeight="1">
      <c r="A18" s="774" t="s">
        <v>272</v>
      </c>
      <c r="B18" s="726" t="s">
        <v>273</v>
      </c>
      <c r="C18" s="723">
        <v>224.53790000000001</v>
      </c>
      <c r="D18" s="722">
        <v>21740.822499999998</v>
      </c>
      <c r="E18" s="723">
        <v>100.5044</v>
      </c>
      <c r="F18" s="724">
        <v>12005.3333</v>
      </c>
      <c r="G18" s="724">
        <v>16922.8698</v>
      </c>
      <c r="H18" s="724">
        <v>27315.0461</v>
      </c>
      <c r="I18" s="724">
        <v>33155.2356</v>
      </c>
      <c r="J18" s="722">
        <v>23852.057700000001</v>
      </c>
      <c r="K18" s="723">
        <v>101.43</v>
      </c>
      <c r="M18" s="767"/>
      <c r="N18" s="767"/>
      <c r="O18" s="767"/>
      <c r="P18" s="767"/>
      <c r="Q18" s="767"/>
      <c r="R18" s="767"/>
      <c r="S18" s="767"/>
      <c r="T18" s="767"/>
      <c r="U18" s="767"/>
      <c r="V18" s="767"/>
      <c r="W18" s="767"/>
      <c r="X18" s="767"/>
      <c r="Y18" s="767"/>
      <c r="Z18" s="767"/>
      <c r="AA18" s="767"/>
      <c r="AB18" s="767"/>
      <c r="AC18" s="767"/>
    </row>
    <row r="19" spans="1:29" ht="20.25" customHeight="1">
      <c r="A19" s="774" t="s">
        <v>274</v>
      </c>
      <c r="B19" s="726" t="s">
        <v>678</v>
      </c>
      <c r="C19" s="723">
        <v>95.336799999999997</v>
      </c>
      <c r="D19" s="722">
        <v>11969.6067</v>
      </c>
      <c r="E19" s="723">
        <v>105.5335</v>
      </c>
      <c r="F19" s="724">
        <v>9565.1149999999998</v>
      </c>
      <c r="G19" s="724">
        <v>10459.186299999999</v>
      </c>
      <c r="H19" s="724">
        <v>15849.838599999999</v>
      </c>
      <c r="I19" s="724">
        <v>21416.187399999999</v>
      </c>
      <c r="J19" s="722">
        <v>14628.5195</v>
      </c>
      <c r="K19" s="723">
        <v>104.7</v>
      </c>
      <c r="M19" s="767"/>
      <c r="N19" s="767"/>
      <c r="O19" s="767"/>
      <c r="P19" s="767"/>
      <c r="Q19" s="767"/>
      <c r="R19" s="767"/>
      <c r="S19" s="767"/>
      <c r="T19" s="767"/>
      <c r="U19" s="767"/>
      <c r="V19" s="767"/>
      <c r="W19" s="767"/>
      <c r="X19" s="767"/>
      <c r="Y19" s="767"/>
      <c r="Z19" s="767"/>
      <c r="AA19" s="767"/>
      <c r="AB19" s="767"/>
      <c r="AC19" s="767"/>
    </row>
    <row r="20" spans="1:29" s="706" customFormat="1" ht="20.25" customHeight="1">
      <c r="A20" s="774" t="s">
        <v>276</v>
      </c>
      <c r="B20" s="726" t="s">
        <v>277</v>
      </c>
      <c r="C20" s="723">
        <v>92.4101</v>
      </c>
      <c r="D20" s="722">
        <v>36995.426700000004</v>
      </c>
      <c r="E20" s="723">
        <v>102.9002</v>
      </c>
      <c r="F20" s="724">
        <v>19927.6666</v>
      </c>
      <c r="G20" s="724">
        <v>26719.4473</v>
      </c>
      <c r="H20" s="724">
        <v>54386.838600000003</v>
      </c>
      <c r="I20" s="724">
        <v>80804.149999999994</v>
      </c>
      <c r="J20" s="722">
        <v>46820.877</v>
      </c>
      <c r="K20" s="723">
        <v>100.57</v>
      </c>
      <c r="M20" s="767"/>
      <c r="N20" s="767"/>
      <c r="O20" s="767"/>
      <c r="P20" s="767"/>
      <c r="Q20" s="767"/>
      <c r="R20" s="767"/>
      <c r="S20" s="767"/>
      <c r="T20" s="767"/>
      <c r="U20" s="767"/>
      <c r="V20" s="767"/>
      <c r="W20" s="767"/>
      <c r="X20" s="767"/>
      <c r="Y20" s="767"/>
      <c r="Z20" s="767"/>
      <c r="AA20" s="767"/>
      <c r="AB20" s="767"/>
      <c r="AC20" s="767"/>
    </row>
    <row r="21" spans="1:29" ht="20.25" customHeight="1">
      <c r="A21" s="774" t="s">
        <v>278</v>
      </c>
      <c r="B21" s="726" t="s">
        <v>279</v>
      </c>
      <c r="C21" s="723">
        <v>67.480699999999999</v>
      </c>
      <c r="D21" s="722">
        <v>36297.459699999999</v>
      </c>
      <c r="E21" s="723">
        <v>98.9863</v>
      </c>
      <c r="F21" s="724">
        <v>20089.833299999998</v>
      </c>
      <c r="G21" s="724">
        <v>26205.3544</v>
      </c>
      <c r="H21" s="724">
        <v>54075.591399999998</v>
      </c>
      <c r="I21" s="724">
        <v>86039.668600000005</v>
      </c>
      <c r="J21" s="722">
        <v>49123.886700000003</v>
      </c>
      <c r="K21" s="723">
        <v>93.95</v>
      </c>
      <c r="M21" s="767"/>
      <c r="N21" s="767"/>
      <c r="O21" s="767"/>
      <c r="P21" s="767"/>
      <c r="Q21" s="767"/>
      <c r="R21" s="767"/>
      <c r="S21" s="767"/>
      <c r="T21" s="767"/>
      <c r="U21" s="767"/>
      <c r="V21" s="767"/>
      <c r="W21" s="767"/>
      <c r="X21" s="767"/>
      <c r="Y21" s="767"/>
      <c r="Z21" s="767"/>
      <c r="AA21" s="767"/>
      <c r="AB21" s="767"/>
      <c r="AC21" s="767"/>
    </row>
    <row r="22" spans="1:29" s="706" customFormat="1" ht="20.25" customHeight="1">
      <c r="A22" s="774" t="s">
        <v>280</v>
      </c>
      <c r="B22" s="726" t="s">
        <v>570</v>
      </c>
      <c r="C22" s="723">
        <v>41.811799999999998</v>
      </c>
      <c r="D22" s="722">
        <v>20131.725299999998</v>
      </c>
      <c r="E22" s="723">
        <v>104.5117</v>
      </c>
      <c r="F22" s="724">
        <v>10147.594300000001</v>
      </c>
      <c r="G22" s="724">
        <v>13508.0725</v>
      </c>
      <c r="H22" s="724">
        <v>27076.46</v>
      </c>
      <c r="I22" s="724">
        <v>37350.0861</v>
      </c>
      <c r="J22" s="722">
        <v>23243.2834</v>
      </c>
      <c r="K22" s="723">
        <v>98.81</v>
      </c>
      <c r="M22" s="767"/>
      <c r="N22" s="767"/>
      <c r="O22" s="767"/>
      <c r="P22" s="767"/>
      <c r="Q22" s="767"/>
      <c r="R22" s="767"/>
      <c r="S22" s="767"/>
      <c r="T22" s="767"/>
      <c r="U22" s="767"/>
      <c r="V22" s="767"/>
      <c r="W22" s="767"/>
      <c r="X22" s="767"/>
      <c r="Y22" s="767"/>
      <c r="Z22" s="767"/>
      <c r="AA22" s="767"/>
      <c r="AB22" s="767"/>
      <c r="AC22" s="767"/>
    </row>
    <row r="23" spans="1:29" ht="20.25" customHeight="1">
      <c r="A23" s="774" t="s">
        <v>282</v>
      </c>
      <c r="B23" s="726" t="s">
        <v>677</v>
      </c>
      <c r="C23" s="723">
        <v>141.02170000000001</v>
      </c>
      <c r="D23" s="722">
        <v>26084.069</v>
      </c>
      <c r="E23" s="723">
        <v>100.1384</v>
      </c>
      <c r="F23" s="724">
        <v>12446.713599999999</v>
      </c>
      <c r="G23" s="724">
        <v>18366.573799999998</v>
      </c>
      <c r="H23" s="724">
        <v>36574.527199999997</v>
      </c>
      <c r="I23" s="724">
        <v>53101.075400000002</v>
      </c>
      <c r="J23" s="722">
        <v>32559.0147</v>
      </c>
      <c r="K23" s="723">
        <v>101.03</v>
      </c>
      <c r="M23" s="767"/>
      <c r="N23" s="767"/>
      <c r="O23" s="767"/>
      <c r="P23" s="767"/>
      <c r="Q23" s="767"/>
      <c r="R23" s="767"/>
      <c r="S23" s="767"/>
      <c r="T23" s="767"/>
      <c r="U23" s="767"/>
      <c r="V23" s="767"/>
      <c r="W23" s="767"/>
      <c r="X23" s="767"/>
      <c r="Y23" s="767"/>
      <c r="Z23" s="767"/>
      <c r="AA23" s="767"/>
      <c r="AB23" s="767"/>
      <c r="AC23" s="767"/>
    </row>
    <row r="24" spans="1:29" s="706" customFormat="1" ht="20.25" customHeight="1">
      <c r="A24" s="774" t="s">
        <v>284</v>
      </c>
      <c r="B24" s="726" t="s">
        <v>285</v>
      </c>
      <c r="C24" s="723">
        <v>132.72829999999999</v>
      </c>
      <c r="D24" s="722">
        <v>14057.88</v>
      </c>
      <c r="E24" s="723">
        <v>99.960700000000003</v>
      </c>
      <c r="F24" s="724">
        <v>8918.2880999999998</v>
      </c>
      <c r="G24" s="724">
        <v>10112.829599999999</v>
      </c>
      <c r="H24" s="724">
        <v>21068.837599999999</v>
      </c>
      <c r="I24" s="724">
        <v>29010.6986</v>
      </c>
      <c r="J24" s="722">
        <v>17713.4879</v>
      </c>
      <c r="K24" s="723">
        <v>100.86</v>
      </c>
      <c r="M24" s="767"/>
      <c r="N24" s="767"/>
      <c r="O24" s="767"/>
      <c r="P24" s="767"/>
      <c r="Q24" s="767"/>
      <c r="R24" s="767"/>
      <c r="S24" s="767"/>
      <c r="T24" s="767"/>
      <c r="U24" s="767"/>
      <c r="V24" s="767"/>
      <c r="W24" s="767"/>
      <c r="X24" s="767"/>
      <c r="Y24" s="767"/>
      <c r="Z24" s="767"/>
      <c r="AA24" s="767"/>
      <c r="AB24" s="767"/>
      <c r="AC24" s="767"/>
    </row>
    <row r="25" spans="1:29" ht="20.25" customHeight="1">
      <c r="A25" s="774" t="s">
        <v>286</v>
      </c>
      <c r="B25" s="726" t="s">
        <v>241</v>
      </c>
      <c r="C25" s="723">
        <v>264.55270000000002</v>
      </c>
      <c r="D25" s="722">
        <v>25383.336500000001</v>
      </c>
      <c r="E25" s="723">
        <v>101.61490000000001</v>
      </c>
      <c r="F25" s="724">
        <v>16397.133300000001</v>
      </c>
      <c r="G25" s="724">
        <v>20660.621200000001</v>
      </c>
      <c r="H25" s="724">
        <v>31509.111499999999</v>
      </c>
      <c r="I25" s="724">
        <v>38974.412400000001</v>
      </c>
      <c r="J25" s="722">
        <v>27080.092499999999</v>
      </c>
      <c r="K25" s="723">
        <v>101.21</v>
      </c>
      <c r="M25" s="767"/>
      <c r="N25" s="767"/>
      <c r="O25" s="767"/>
      <c r="P25" s="767"/>
      <c r="Q25" s="767"/>
      <c r="R25" s="767"/>
      <c r="S25" s="767"/>
      <c r="T25" s="767"/>
      <c r="U25" s="767"/>
      <c r="V25" s="767"/>
      <c r="W25" s="767"/>
      <c r="X25" s="767"/>
      <c r="Y25" s="767"/>
      <c r="Z25" s="767"/>
      <c r="AA25" s="767"/>
      <c r="AB25" s="767"/>
      <c r="AC25" s="767"/>
    </row>
    <row r="26" spans="1:29" s="706" customFormat="1" ht="20.25" customHeight="1">
      <c r="A26" s="774" t="s">
        <v>288</v>
      </c>
      <c r="B26" s="726" t="s">
        <v>131</v>
      </c>
      <c r="C26" s="723">
        <v>240.15119999999999</v>
      </c>
      <c r="D26" s="722">
        <v>23716.424299999999</v>
      </c>
      <c r="E26" s="723">
        <v>100.5943</v>
      </c>
      <c r="F26" s="724">
        <v>12387.7156</v>
      </c>
      <c r="G26" s="724">
        <v>19387.959900000002</v>
      </c>
      <c r="H26" s="724">
        <v>27467.925200000001</v>
      </c>
      <c r="I26" s="724">
        <v>34629.5527</v>
      </c>
      <c r="J26" s="722">
        <v>24604.635900000001</v>
      </c>
      <c r="K26" s="723">
        <v>101.72</v>
      </c>
      <c r="M26" s="767"/>
      <c r="N26" s="767"/>
      <c r="O26" s="767"/>
      <c r="P26" s="767"/>
      <c r="Q26" s="767"/>
      <c r="R26" s="767"/>
      <c r="S26" s="767"/>
      <c r="T26" s="767"/>
      <c r="U26" s="767"/>
      <c r="V26" s="767"/>
      <c r="W26" s="767"/>
      <c r="X26" s="767"/>
      <c r="Y26" s="767"/>
      <c r="Z26" s="767"/>
      <c r="AA26" s="767"/>
      <c r="AB26" s="767"/>
      <c r="AC26" s="767"/>
    </row>
    <row r="27" spans="1:29" ht="20.25" customHeight="1">
      <c r="A27" s="774" t="s">
        <v>289</v>
      </c>
      <c r="B27" s="726" t="s">
        <v>290</v>
      </c>
      <c r="C27" s="723">
        <v>245.33250000000001</v>
      </c>
      <c r="D27" s="722">
        <v>21752.688900000001</v>
      </c>
      <c r="E27" s="723">
        <v>100.6079</v>
      </c>
      <c r="F27" s="724">
        <v>12790.2281</v>
      </c>
      <c r="G27" s="724">
        <v>16179.8776</v>
      </c>
      <c r="H27" s="724">
        <v>28393.3717</v>
      </c>
      <c r="I27" s="724">
        <v>40754.778400000003</v>
      </c>
      <c r="J27" s="722">
        <v>25436.402699999999</v>
      </c>
      <c r="K27" s="723">
        <v>100.68</v>
      </c>
      <c r="M27" s="767"/>
      <c r="N27" s="767"/>
      <c r="O27" s="767"/>
      <c r="P27" s="767"/>
      <c r="Q27" s="767"/>
      <c r="R27" s="767"/>
      <c r="S27" s="767"/>
      <c r="T27" s="767"/>
      <c r="U27" s="767"/>
      <c r="V27" s="767"/>
      <c r="W27" s="767"/>
      <c r="X27" s="767"/>
      <c r="Y27" s="767"/>
      <c r="Z27" s="767"/>
      <c r="AA27" s="767"/>
      <c r="AB27" s="767"/>
      <c r="AC27" s="767"/>
    </row>
    <row r="28" spans="1:29" s="706" customFormat="1" ht="20.25" customHeight="1">
      <c r="A28" s="774" t="s">
        <v>291</v>
      </c>
      <c r="B28" s="726" t="s">
        <v>676</v>
      </c>
      <c r="C28" s="723">
        <v>44.2973</v>
      </c>
      <c r="D28" s="722">
        <v>19239.799500000001</v>
      </c>
      <c r="E28" s="723">
        <v>101.64490000000001</v>
      </c>
      <c r="F28" s="724">
        <v>11541.6428</v>
      </c>
      <c r="G28" s="724">
        <v>15079.507900000001</v>
      </c>
      <c r="H28" s="724">
        <v>23819.620699999999</v>
      </c>
      <c r="I28" s="724">
        <v>30464.282999999999</v>
      </c>
      <c r="J28" s="722">
        <v>21027.840899999999</v>
      </c>
      <c r="K28" s="723">
        <v>101.18</v>
      </c>
      <c r="M28" s="767"/>
      <c r="N28" s="767"/>
      <c r="O28" s="767"/>
      <c r="P28" s="767"/>
      <c r="Q28" s="767"/>
      <c r="R28" s="767"/>
      <c r="S28" s="767"/>
      <c r="T28" s="767"/>
      <c r="U28" s="767"/>
      <c r="V28" s="767"/>
      <c r="W28" s="767"/>
      <c r="X28" s="767"/>
      <c r="Y28" s="767"/>
      <c r="Z28" s="767"/>
      <c r="AA28" s="767"/>
      <c r="AB28" s="767"/>
      <c r="AC28" s="767"/>
    </row>
    <row r="29" spans="1:29" ht="20.25" customHeight="1" thickBot="1">
      <c r="A29" s="773" t="s">
        <v>293</v>
      </c>
      <c r="B29" s="772" t="s">
        <v>294</v>
      </c>
      <c r="C29" s="769">
        <v>39.823399999999999</v>
      </c>
      <c r="D29" s="770">
        <v>16189.3907</v>
      </c>
      <c r="E29" s="769">
        <v>94.847200000000001</v>
      </c>
      <c r="F29" s="771">
        <v>9675.3076999999994</v>
      </c>
      <c r="G29" s="771">
        <v>11606.5358</v>
      </c>
      <c r="H29" s="771">
        <v>22975.3675</v>
      </c>
      <c r="I29" s="771">
        <v>33405.618600000002</v>
      </c>
      <c r="J29" s="770">
        <v>20122.132099999999</v>
      </c>
      <c r="K29" s="769">
        <v>99.11</v>
      </c>
      <c r="M29" s="767"/>
      <c r="N29" s="767"/>
      <c r="O29" s="767"/>
      <c r="P29" s="767"/>
      <c r="Q29" s="767"/>
      <c r="R29" s="767"/>
      <c r="S29" s="767"/>
      <c r="T29" s="767"/>
      <c r="U29" s="767"/>
      <c r="V29" s="767"/>
      <c r="W29" s="767"/>
      <c r="X29" s="767"/>
      <c r="Y29" s="767"/>
      <c r="Z29" s="767"/>
      <c r="AA29" s="767"/>
      <c r="AB29" s="767"/>
      <c r="AC29" s="767"/>
    </row>
    <row r="30" spans="1:29" ht="20.25" customHeight="1" thickTop="1">
      <c r="A30" s="714" t="s">
        <v>214</v>
      </c>
      <c r="B30" s="714"/>
      <c r="C30" s="768">
        <v>3427.9591</v>
      </c>
      <c r="D30" s="710">
        <v>21897.651600000001</v>
      </c>
      <c r="E30" s="711">
        <v>101.50539999999999</v>
      </c>
      <c r="F30" s="712">
        <v>11767.651599999999</v>
      </c>
      <c r="G30" s="712">
        <v>16041.154699999999</v>
      </c>
      <c r="H30" s="712">
        <v>29028.6005</v>
      </c>
      <c r="I30" s="712">
        <v>40394.317600000002</v>
      </c>
      <c r="J30" s="710">
        <v>25801.728999999999</v>
      </c>
      <c r="K30" s="711">
        <v>101.53</v>
      </c>
      <c r="M30" s="767"/>
      <c r="N30" s="767"/>
      <c r="O30" s="767"/>
      <c r="P30" s="767"/>
      <c r="Q30" s="767"/>
      <c r="R30" s="767"/>
      <c r="S30" s="767"/>
      <c r="T30" s="767"/>
      <c r="U30" s="767"/>
      <c r="V30" s="767"/>
      <c r="W30" s="767"/>
      <c r="X30" s="767"/>
      <c r="Y30" s="767"/>
      <c r="Z30" s="767"/>
      <c r="AA30" s="767"/>
      <c r="AB30" s="767"/>
      <c r="AC30" s="767"/>
    </row>
    <row r="31" spans="1:29">
      <c r="A31" s="706"/>
      <c r="B31" s="706"/>
      <c r="C31" s="706"/>
      <c r="D31" s="706"/>
      <c r="M31" s="767"/>
      <c r="N31" s="767"/>
      <c r="O31" s="767"/>
      <c r="P31" s="767"/>
      <c r="Q31" s="767"/>
      <c r="R31" s="767"/>
      <c r="S31" s="767"/>
      <c r="T31" s="767"/>
      <c r="U31" s="767"/>
      <c r="V31" s="767"/>
      <c r="W31" s="767"/>
      <c r="X31" s="767"/>
      <c r="Y31" s="767"/>
      <c r="Z31" s="767"/>
      <c r="AA31" s="767"/>
      <c r="AB31" s="767"/>
      <c r="AC31" s="767"/>
    </row>
    <row r="32" spans="1:29">
      <c r="A32" s="706"/>
      <c r="B32" s="706"/>
      <c r="C32" s="706"/>
      <c r="D32" s="706"/>
    </row>
    <row r="33" spans="1:4">
      <c r="A33" s="706"/>
      <c r="B33" s="706"/>
      <c r="C33" s="706"/>
      <c r="D33" s="706"/>
    </row>
    <row r="34" spans="1:4">
      <c r="A34" s="706"/>
      <c r="B34" s="706"/>
      <c r="C34" s="706"/>
      <c r="D34" s="706"/>
    </row>
    <row r="35" spans="1:4">
      <c r="A35" s="706"/>
      <c r="B35" s="706"/>
      <c r="C35" s="706"/>
      <c r="D35" s="706"/>
    </row>
    <row r="36" spans="1:4">
      <c r="A36" s="706"/>
      <c r="B36" s="706"/>
      <c r="C36" s="706"/>
      <c r="D36" s="706"/>
    </row>
    <row r="37" spans="1:4">
      <c r="A37" s="706"/>
      <c r="B37" s="706"/>
      <c r="C37" s="706"/>
      <c r="D37" s="706"/>
    </row>
  </sheetData>
  <mergeCells count="7">
    <mergeCell ref="C1:F1"/>
    <mergeCell ref="A3:K3"/>
    <mergeCell ref="A5:B7"/>
    <mergeCell ref="C5:C6"/>
    <mergeCell ref="D5:E5"/>
    <mergeCell ref="F5:I5"/>
    <mergeCell ref="J5:K5"/>
  </mergeCells>
  <printOptions horizontalCentered="1"/>
  <pageMargins left="0.70866141732283472" right="0.70866141732283472" top="0.47244094488188981" bottom="0.39370078740157483" header="0.31496062992125984" footer="0.31496062992125984"/>
  <pageSetup paperSize="9" scale="87" orientation="landscape" horizontalDpi="1200" verticalDpi="1200" r:id="rId1"/>
  <headerFooter>
    <oddHeader>&amp;RStrana 3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4"/>
  <sheetViews>
    <sheetView zoomScale="90" zoomScaleNormal="90" workbookViewId="0">
      <selection activeCell="D25" sqref="D25"/>
    </sheetView>
  </sheetViews>
  <sheetFormatPr defaultColWidth="7.140625" defaultRowHeight="12.75"/>
  <cols>
    <col min="1" max="1" width="6.28515625" style="705" customWidth="1"/>
    <col min="2" max="2" width="57" style="705" customWidth="1"/>
    <col min="3" max="3" width="13.28515625" style="705" customWidth="1"/>
    <col min="4" max="9" width="11.140625" style="705" customWidth="1"/>
    <col min="10" max="248" width="7.140625" style="705"/>
    <col min="249" max="249" width="6.28515625" style="705" customWidth="1"/>
    <col min="250" max="250" width="36.42578125" style="705" customWidth="1"/>
    <col min="251" max="251" width="12.85546875" style="705" customWidth="1"/>
    <col min="252" max="254" width="7.140625" style="705"/>
    <col min="255" max="258" width="10" style="705" customWidth="1"/>
    <col min="259" max="504" width="7.140625" style="705"/>
    <col min="505" max="505" width="6.28515625" style="705" customWidth="1"/>
    <col min="506" max="506" width="36.42578125" style="705" customWidth="1"/>
    <col min="507" max="507" width="12.85546875" style="705" customWidth="1"/>
    <col min="508" max="510" width="7.140625" style="705"/>
    <col min="511" max="514" width="10" style="705" customWidth="1"/>
    <col min="515" max="760" width="7.140625" style="705"/>
    <col min="761" max="761" width="6.28515625" style="705" customWidth="1"/>
    <col min="762" max="762" width="36.42578125" style="705" customWidth="1"/>
    <col min="763" max="763" width="12.85546875" style="705" customWidth="1"/>
    <col min="764" max="766" width="7.140625" style="705"/>
    <col min="767" max="770" width="10" style="705" customWidth="1"/>
    <col min="771" max="1016" width="7.140625" style="705"/>
    <col min="1017" max="1017" width="6.28515625" style="705" customWidth="1"/>
    <col min="1018" max="1018" width="36.42578125" style="705" customWidth="1"/>
    <col min="1019" max="1019" width="12.85546875" style="705" customWidth="1"/>
    <col min="1020" max="1022" width="7.140625" style="705"/>
    <col min="1023" max="1026" width="10" style="705" customWidth="1"/>
    <col min="1027" max="1272" width="7.140625" style="705"/>
    <col min="1273" max="1273" width="6.28515625" style="705" customWidth="1"/>
    <col min="1274" max="1274" width="36.42578125" style="705" customWidth="1"/>
    <col min="1275" max="1275" width="12.85546875" style="705" customWidth="1"/>
    <col min="1276" max="1278" width="7.140625" style="705"/>
    <col min="1279" max="1282" width="10" style="705" customWidth="1"/>
    <col min="1283" max="1528" width="7.140625" style="705"/>
    <col min="1529" max="1529" width="6.28515625" style="705" customWidth="1"/>
    <col min="1530" max="1530" width="36.42578125" style="705" customWidth="1"/>
    <col min="1531" max="1531" width="12.85546875" style="705" customWidth="1"/>
    <col min="1532" max="1534" width="7.140625" style="705"/>
    <col min="1535" max="1538" width="10" style="705" customWidth="1"/>
    <col min="1539" max="1784" width="7.140625" style="705"/>
    <col min="1785" max="1785" width="6.28515625" style="705" customWidth="1"/>
    <col min="1786" max="1786" width="36.42578125" style="705" customWidth="1"/>
    <col min="1787" max="1787" width="12.85546875" style="705" customWidth="1"/>
    <col min="1788" max="1790" width="7.140625" style="705"/>
    <col min="1791" max="1794" width="10" style="705" customWidth="1"/>
    <col min="1795" max="2040" width="7.140625" style="705"/>
    <col min="2041" max="2041" width="6.28515625" style="705" customWidth="1"/>
    <col min="2042" max="2042" width="36.42578125" style="705" customWidth="1"/>
    <col min="2043" max="2043" width="12.85546875" style="705" customWidth="1"/>
    <col min="2044" max="2046" width="7.140625" style="705"/>
    <col min="2047" max="2050" width="10" style="705" customWidth="1"/>
    <col min="2051" max="2296" width="7.140625" style="705"/>
    <col min="2297" max="2297" width="6.28515625" style="705" customWidth="1"/>
    <col min="2298" max="2298" width="36.42578125" style="705" customWidth="1"/>
    <col min="2299" max="2299" width="12.85546875" style="705" customWidth="1"/>
    <col min="2300" max="2302" width="7.140625" style="705"/>
    <col min="2303" max="2306" width="10" style="705" customWidth="1"/>
    <col min="2307" max="2552" width="7.140625" style="705"/>
    <col min="2553" max="2553" width="6.28515625" style="705" customWidth="1"/>
    <col min="2554" max="2554" width="36.42578125" style="705" customWidth="1"/>
    <col min="2555" max="2555" width="12.85546875" style="705" customWidth="1"/>
    <col min="2556" max="2558" width="7.140625" style="705"/>
    <col min="2559" max="2562" width="10" style="705" customWidth="1"/>
    <col min="2563" max="2808" width="7.140625" style="705"/>
    <col min="2809" max="2809" width="6.28515625" style="705" customWidth="1"/>
    <col min="2810" max="2810" width="36.42578125" style="705" customWidth="1"/>
    <col min="2811" max="2811" width="12.85546875" style="705" customWidth="1"/>
    <col min="2812" max="2814" width="7.140625" style="705"/>
    <col min="2815" max="2818" width="10" style="705" customWidth="1"/>
    <col min="2819" max="3064" width="7.140625" style="705"/>
    <col min="3065" max="3065" width="6.28515625" style="705" customWidth="1"/>
    <col min="3066" max="3066" width="36.42578125" style="705" customWidth="1"/>
    <col min="3067" max="3067" width="12.85546875" style="705" customWidth="1"/>
    <col min="3068" max="3070" width="7.140625" style="705"/>
    <col min="3071" max="3074" width="10" style="705" customWidth="1"/>
    <col min="3075" max="3320" width="7.140625" style="705"/>
    <col min="3321" max="3321" width="6.28515625" style="705" customWidth="1"/>
    <col min="3322" max="3322" width="36.42578125" style="705" customWidth="1"/>
    <col min="3323" max="3323" width="12.85546875" style="705" customWidth="1"/>
    <col min="3324" max="3326" width="7.140625" style="705"/>
    <col min="3327" max="3330" width="10" style="705" customWidth="1"/>
    <col min="3331" max="3576" width="7.140625" style="705"/>
    <col min="3577" max="3577" width="6.28515625" style="705" customWidth="1"/>
    <col min="3578" max="3578" width="36.42578125" style="705" customWidth="1"/>
    <col min="3579" max="3579" width="12.85546875" style="705" customWidth="1"/>
    <col min="3580" max="3582" width="7.140625" style="705"/>
    <col min="3583" max="3586" width="10" style="705" customWidth="1"/>
    <col min="3587" max="3832" width="7.140625" style="705"/>
    <col min="3833" max="3833" width="6.28515625" style="705" customWidth="1"/>
    <col min="3834" max="3834" width="36.42578125" style="705" customWidth="1"/>
    <col min="3835" max="3835" width="12.85546875" style="705" customWidth="1"/>
    <col min="3836" max="3838" width="7.140625" style="705"/>
    <col min="3839" max="3842" width="10" style="705" customWidth="1"/>
    <col min="3843" max="4088" width="7.140625" style="705"/>
    <col min="4089" max="4089" width="6.28515625" style="705" customWidth="1"/>
    <col min="4090" max="4090" width="36.42578125" style="705" customWidth="1"/>
    <col min="4091" max="4091" width="12.85546875" style="705" customWidth="1"/>
    <col min="4092" max="4094" width="7.140625" style="705"/>
    <col min="4095" max="4098" width="10" style="705" customWidth="1"/>
    <col min="4099" max="4344" width="7.140625" style="705"/>
    <col min="4345" max="4345" width="6.28515625" style="705" customWidth="1"/>
    <col min="4346" max="4346" width="36.42578125" style="705" customWidth="1"/>
    <col min="4347" max="4347" width="12.85546875" style="705" customWidth="1"/>
    <col min="4348" max="4350" width="7.140625" style="705"/>
    <col min="4351" max="4354" width="10" style="705" customWidth="1"/>
    <col min="4355" max="4600" width="7.140625" style="705"/>
    <col min="4601" max="4601" width="6.28515625" style="705" customWidth="1"/>
    <col min="4602" max="4602" width="36.42578125" style="705" customWidth="1"/>
    <col min="4603" max="4603" width="12.85546875" style="705" customWidth="1"/>
    <col min="4604" max="4606" width="7.140625" style="705"/>
    <col min="4607" max="4610" width="10" style="705" customWidth="1"/>
    <col min="4611" max="4856" width="7.140625" style="705"/>
    <col min="4857" max="4857" width="6.28515625" style="705" customWidth="1"/>
    <col min="4858" max="4858" width="36.42578125" style="705" customWidth="1"/>
    <col min="4859" max="4859" width="12.85546875" style="705" customWidth="1"/>
    <col min="4860" max="4862" width="7.140625" style="705"/>
    <col min="4863" max="4866" width="10" style="705" customWidth="1"/>
    <col min="4867" max="5112" width="7.140625" style="705"/>
    <col min="5113" max="5113" width="6.28515625" style="705" customWidth="1"/>
    <col min="5114" max="5114" width="36.42578125" style="705" customWidth="1"/>
    <col min="5115" max="5115" width="12.85546875" style="705" customWidth="1"/>
    <col min="5116" max="5118" width="7.140625" style="705"/>
    <col min="5119" max="5122" width="10" style="705" customWidth="1"/>
    <col min="5123" max="5368" width="7.140625" style="705"/>
    <col min="5369" max="5369" width="6.28515625" style="705" customWidth="1"/>
    <col min="5370" max="5370" width="36.42578125" style="705" customWidth="1"/>
    <col min="5371" max="5371" width="12.85546875" style="705" customWidth="1"/>
    <col min="5372" max="5374" width="7.140625" style="705"/>
    <col min="5375" max="5378" width="10" style="705" customWidth="1"/>
    <col min="5379" max="5624" width="7.140625" style="705"/>
    <col min="5625" max="5625" width="6.28515625" style="705" customWidth="1"/>
    <col min="5626" max="5626" width="36.42578125" style="705" customWidth="1"/>
    <col min="5627" max="5627" width="12.85546875" style="705" customWidth="1"/>
    <col min="5628" max="5630" width="7.140625" style="705"/>
    <col min="5631" max="5634" width="10" style="705" customWidth="1"/>
    <col min="5635" max="5880" width="7.140625" style="705"/>
    <col min="5881" max="5881" width="6.28515625" style="705" customWidth="1"/>
    <col min="5882" max="5882" width="36.42578125" style="705" customWidth="1"/>
    <col min="5883" max="5883" width="12.85546875" style="705" customWidth="1"/>
    <col min="5884" max="5886" width="7.140625" style="705"/>
    <col min="5887" max="5890" width="10" style="705" customWidth="1"/>
    <col min="5891" max="6136" width="7.140625" style="705"/>
    <col min="6137" max="6137" width="6.28515625" style="705" customWidth="1"/>
    <col min="6138" max="6138" width="36.42578125" style="705" customWidth="1"/>
    <col min="6139" max="6139" width="12.85546875" style="705" customWidth="1"/>
    <col min="6140" max="6142" width="7.140625" style="705"/>
    <col min="6143" max="6146" width="10" style="705" customWidth="1"/>
    <col min="6147" max="6392" width="7.140625" style="705"/>
    <col min="6393" max="6393" width="6.28515625" style="705" customWidth="1"/>
    <col min="6394" max="6394" width="36.42578125" style="705" customWidth="1"/>
    <col min="6395" max="6395" width="12.85546875" style="705" customWidth="1"/>
    <col min="6396" max="6398" width="7.140625" style="705"/>
    <col min="6399" max="6402" width="10" style="705" customWidth="1"/>
    <col min="6403" max="6648" width="7.140625" style="705"/>
    <col min="6649" max="6649" width="6.28515625" style="705" customWidth="1"/>
    <col min="6650" max="6650" width="36.42578125" style="705" customWidth="1"/>
    <col min="6651" max="6651" width="12.85546875" style="705" customWidth="1"/>
    <col min="6652" max="6654" width="7.140625" style="705"/>
    <col min="6655" max="6658" width="10" style="705" customWidth="1"/>
    <col min="6659" max="6904" width="7.140625" style="705"/>
    <col min="6905" max="6905" width="6.28515625" style="705" customWidth="1"/>
    <col min="6906" max="6906" width="36.42578125" style="705" customWidth="1"/>
    <col min="6907" max="6907" width="12.85546875" style="705" customWidth="1"/>
    <col min="6908" max="6910" width="7.140625" style="705"/>
    <col min="6911" max="6914" width="10" style="705" customWidth="1"/>
    <col min="6915" max="7160" width="7.140625" style="705"/>
    <col min="7161" max="7161" width="6.28515625" style="705" customWidth="1"/>
    <col min="7162" max="7162" width="36.42578125" style="705" customWidth="1"/>
    <col min="7163" max="7163" width="12.85546875" style="705" customWidth="1"/>
    <col min="7164" max="7166" width="7.140625" style="705"/>
    <col min="7167" max="7170" width="10" style="705" customWidth="1"/>
    <col min="7171" max="7416" width="7.140625" style="705"/>
    <col min="7417" max="7417" width="6.28515625" style="705" customWidth="1"/>
    <col min="7418" max="7418" width="36.42578125" style="705" customWidth="1"/>
    <col min="7419" max="7419" width="12.85546875" style="705" customWidth="1"/>
    <col min="7420" max="7422" width="7.140625" style="705"/>
    <col min="7423" max="7426" width="10" style="705" customWidth="1"/>
    <col min="7427" max="7672" width="7.140625" style="705"/>
    <col min="7673" max="7673" width="6.28515625" style="705" customWidth="1"/>
    <col min="7674" max="7674" width="36.42578125" style="705" customWidth="1"/>
    <col min="7675" max="7675" width="12.85546875" style="705" customWidth="1"/>
    <col min="7676" max="7678" width="7.140625" style="705"/>
    <col min="7679" max="7682" width="10" style="705" customWidth="1"/>
    <col min="7683" max="7928" width="7.140625" style="705"/>
    <col min="7929" max="7929" width="6.28515625" style="705" customWidth="1"/>
    <col min="7930" max="7930" width="36.42578125" style="705" customWidth="1"/>
    <col min="7931" max="7931" width="12.85546875" style="705" customWidth="1"/>
    <col min="7932" max="7934" width="7.140625" style="705"/>
    <col min="7935" max="7938" width="10" style="705" customWidth="1"/>
    <col min="7939" max="8184" width="7.140625" style="705"/>
    <col min="8185" max="8185" width="6.28515625" style="705" customWidth="1"/>
    <col min="8186" max="8186" width="36.42578125" style="705" customWidth="1"/>
    <col min="8187" max="8187" width="12.85546875" style="705" customWidth="1"/>
    <col min="8188" max="8190" width="7.140625" style="705"/>
    <col min="8191" max="8194" width="10" style="705" customWidth="1"/>
    <col min="8195" max="8440" width="7.140625" style="705"/>
    <col min="8441" max="8441" width="6.28515625" style="705" customWidth="1"/>
    <col min="8442" max="8442" width="36.42578125" style="705" customWidth="1"/>
    <col min="8443" max="8443" width="12.85546875" style="705" customWidth="1"/>
    <col min="8444" max="8446" width="7.140625" style="705"/>
    <col min="8447" max="8450" width="10" style="705" customWidth="1"/>
    <col min="8451" max="8696" width="7.140625" style="705"/>
    <col min="8697" max="8697" width="6.28515625" style="705" customWidth="1"/>
    <col min="8698" max="8698" width="36.42578125" style="705" customWidth="1"/>
    <col min="8699" max="8699" width="12.85546875" style="705" customWidth="1"/>
    <col min="8700" max="8702" width="7.140625" style="705"/>
    <col min="8703" max="8706" width="10" style="705" customWidth="1"/>
    <col min="8707" max="8952" width="7.140625" style="705"/>
    <col min="8953" max="8953" width="6.28515625" style="705" customWidth="1"/>
    <col min="8954" max="8954" width="36.42578125" style="705" customWidth="1"/>
    <col min="8955" max="8955" width="12.85546875" style="705" customWidth="1"/>
    <col min="8956" max="8958" width="7.140625" style="705"/>
    <col min="8959" max="8962" width="10" style="705" customWidth="1"/>
    <col min="8963" max="9208" width="7.140625" style="705"/>
    <col min="9209" max="9209" width="6.28515625" style="705" customWidth="1"/>
    <col min="9210" max="9210" width="36.42578125" style="705" customWidth="1"/>
    <col min="9211" max="9211" width="12.85546875" style="705" customWidth="1"/>
    <col min="9212" max="9214" width="7.140625" style="705"/>
    <col min="9215" max="9218" width="10" style="705" customWidth="1"/>
    <col min="9219" max="9464" width="7.140625" style="705"/>
    <col min="9465" max="9465" width="6.28515625" style="705" customWidth="1"/>
    <col min="9466" max="9466" width="36.42578125" style="705" customWidth="1"/>
    <col min="9467" max="9467" width="12.85546875" style="705" customWidth="1"/>
    <col min="9468" max="9470" width="7.140625" style="705"/>
    <col min="9471" max="9474" width="10" style="705" customWidth="1"/>
    <col min="9475" max="9720" width="7.140625" style="705"/>
    <col min="9721" max="9721" width="6.28515625" style="705" customWidth="1"/>
    <col min="9722" max="9722" width="36.42578125" style="705" customWidth="1"/>
    <col min="9723" max="9723" width="12.85546875" style="705" customWidth="1"/>
    <col min="9724" max="9726" width="7.140625" style="705"/>
    <col min="9727" max="9730" width="10" style="705" customWidth="1"/>
    <col min="9731" max="9976" width="7.140625" style="705"/>
    <col min="9977" max="9977" width="6.28515625" style="705" customWidth="1"/>
    <col min="9978" max="9978" width="36.42578125" style="705" customWidth="1"/>
    <col min="9979" max="9979" width="12.85546875" style="705" customWidth="1"/>
    <col min="9980" max="9982" width="7.140625" style="705"/>
    <col min="9983" max="9986" width="10" style="705" customWidth="1"/>
    <col min="9987" max="10232" width="7.140625" style="705"/>
    <col min="10233" max="10233" width="6.28515625" style="705" customWidth="1"/>
    <col min="10234" max="10234" width="36.42578125" style="705" customWidth="1"/>
    <col min="10235" max="10235" width="12.85546875" style="705" customWidth="1"/>
    <col min="10236" max="10238" width="7.140625" style="705"/>
    <col min="10239" max="10242" width="10" style="705" customWidth="1"/>
    <col min="10243" max="10488" width="7.140625" style="705"/>
    <col min="10489" max="10489" width="6.28515625" style="705" customWidth="1"/>
    <col min="10490" max="10490" width="36.42578125" style="705" customWidth="1"/>
    <col min="10491" max="10491" width="12.85546875" style="705" customWidth="1"/>
    <col min="10492" max="10494" width="7.140625" style="705"/>
    <col min="10495" max="10498" width="10" style="705" customWidth="1"/>
    <col min="10499" max="10744" width="7.140625" style="705"/>
    <col min="10745" max="10745" width="6.28515625" style="705" customWidth="1"/>
    <col min="10746" max="10746" width="36.42578125" style="705" customWidth="1"/>
    <col min="10747" max="10747" width="12.85546875" style="705" customWidth="1"/>
    <col min="10748" max="10750" width="7.140625" style="705"/>
    <col min="10751" max="10754" width="10" style="705" customWidth="1"/>
    <col min="10755" max="11000" width="7.140625" style="705"/>
    <col min="11001" max="11001" width="6.28515625" style="705" customWidth="1"/>
    <col min="11002" max="11002" width="36.42578125" style="705" customWidth="1"/>
    <col min="11003" max="11003" width="12.85546875" style="705" customWidth="1"/>
    <col min="11004" max="11006" width="7.140625" style="705"/>
    <col min="11007" max="11010" width="10" style="705" customWidth="1"/>
    <col min="11011" max="11256" width="7.140625" style="705"/>
    <col min="11257" max="11257" width="6.28515625" style="705" customWidth="1"/>
    <col min="11258" max="11258" width="36.42578125" style="705" customWidth="1"/>
    <col min="11259" max="11259" width="12.85546875" style="705" customWidth="1"/>
    <col min="11260" max="11262" width="7.140625" style="705"/>
    <col min="11263" max="11266" width="10" style="705" customWidth="1"/>
    <col min="11267" max="11512" width="7.140625" style="705"/>
    <col min="11513" max="11513" width="6.28515625" style="705" customWidth="1"/>
    <col min="11514" max="11514" width="36.42578125" style="705" customWidth="1"/>
    <col min="11515" max="11515" width="12.85546875" style="705" customWidth="1"/>
    <col min="11516" max="11518" width="7.140625" style="705"/>
    <col min="11519" max="11522" width="10" style="705" customWidth="1"/>
    <col min="11523" max="11768" width="7.140625" style="705"/>
    <col min="11769" max="11769" width="6.28515625" style="705" customWidth="1"/>
    <col min="11770" max="11770" width="36.42578125" style="705" customWidth="1"/>
    <col min="11771" max="11771" width="12.85546875" style="705" customWidth="1"/>
    <col min="11772" max="11774" width="7.140625" style="705"/>
    <col min="11775" max="11778" width="10" style="705" customWidth="1"/>
    <col min="11779" max="12024" width="7.140625" style="705"/>
    <col min="12025" max="12025" width="6.28515625" style="705" customWidth="1"/>
    <col min="12026" max="12026" width="36.42578125" style="705" customWidth="1"/>
    <col min="12027" max="12027" width="12.85546875" style="705" customWidth="1"/>
    <col min="12028" max="12030" width="7.140625" style="705"/>
    <col min="12031" max="12034" width="10" style="705" customWidth="1"/>
    <col min="12035" max="12280" width="7.140625" style="705"/>
    <col min="12281" max="12281" width="6.28515625" style="705" customWidth="1"/>
    <col min="12282" max="12282" width="36.42578125" style="705" customWidth="1"/>
    <col min="12283" max="12283" width="12.85546875" style="705" customWidth="1"/>
    <col min="12284" max="12286" width="7.140625" style="705"/>
    <col min="12287" max="12290" width="10" style="705" customWidth="1"/>
    <col min="12291" max="12536" width="7.140625" style="705"/>
    <col min="12537" max="12537" width="6.28515625" style="705" customWidth="1"/>
    <col min="12538" max="12538" width="36.42578125" style="705" customWidth="1"/>
    <col min="12539" max="12539" width="12.85546875" style="705" customWidth="1"/>
    <col min="12540" max="12542" width="7.140625" style="705"/>
    <col min="12543" max="12546" width="10" style="705" customWidth="1"/>
    <col min="12547" max="12792" width="7.140625" style="705"/>
    <col min="12793" max="12793" width="6.28515625" style="705" customWidth="1"/>
    <col min="12794" max="12794" width="36.42578125" style="705" customWidth="1"/>
    <col min="12795" max="12795" width="12.85546875" style="705" customWidth="1"/>
    <col min="12796" max="12798" width="7.140625" style="705"/>
    <col min="12799" max="12802" width="10" style="705" customWidth="1"/>
    <col min="12803" max="13048" width="7.140625" style="705"/>
    <col min="13049" max="13049" width="6.28515625" style="705" customWidth="1"/>
    <col min="13050" max="13050" width="36.42578125" style="705" customWidth="1"/>
    <col min="13051" max="13051" width="12.85546875" style="705" customWidth="1"/>
    <col min="13052" max="13054" width="7.140625" style="705"/>
    <col min="13055" max="13058" width="10" style="705" customWidth="1"/>
    <col min="13059" max="13304" width="7.140625" style="705"/>
    <col min="13305" max="13305" width="6.28515625" style="705" customWidth="1"/>
    <col min="13306" max="13306" width="36.42578125" style="705" customWidth="1"/>
    <col min="13307" max="13307" width="12.85546875" style="705" customWidth="1"/>
    <col min="13308" max="13310" width="7.140625" style="705"/>
    <col min="13311" max="13314" width="10" style="705" customWidth="1"/>
    <col min="13315" max="13560" width="7.140625" style="705"/>
    <col min="13561" max="13561" width="6.28515625" style="705" customWidth="1"/>
    <col min="13562" max="13562" width="36.42578125" style="705" customWidth="1"/>
    <col min="13563" max="13563" width="12.85546875" style="705" customWidth="1"/>
    <col min="13564" max="13566" width="7.140625" style="705"/>
    <col min="13567" max="13570" width="10" style="705" customWidth="1"/>
    <col min="13571" max="13816" width="7.140625" style="705"/>
    <col min="13817" max="13817" width="6.28515625" style="705" customWidth="1"/>
    <col min="13818" max="13818" width="36.42578125" style="705" customWidth="1"/>
    <col min="13819" max="13819" width="12.85546875" style="705" customWidth="1"/>
    <col min="13820" max="13822" width="7.140625" style="705"/>
    <col min="13823" max="13826" width="10" style="705" customWidth="1"/>
    <col min="13827" max="14072" width="7.140625" style="705"/>
    <col min="14073" max="14073" width="6.28515625" style="705" customWidth="1"/>
    <col min="14074" max="14074" width="36.42578125" style="705" customWidth="1"/>
    <col min="14075" max="14075" width="12.85546875" style="705" customWidth="1"/>
    <col min="14076" max="14078" width="7.140625" style="705"/>
    <col min="14079" max="14082" width="10" style="705" customWidth="1"/>
    <col min="14083" max="14328" width="7.140625" style="705"/>
    <col min="14329" max="14329" width="6.28515625" style="705" customWidth="1"/>
    <col min="14330" max="14330" width="36.42578125" style="705" customWidth="1"/>
    <col min="14331" max="14331" width="12.85546875" style="705" customWidth="1"/>
    <col min="14332" max="14334" width="7.140625" style="705"/>
    <col min="14335" max="14338" width="10" style="705" customWidth="1"/>
    <col min="14339" max="14584" width="7.140625" style="705"/>
    <col min="14585" max="14585" width="6.28515625" style="705" customWidth="1"/>
    <col min="14586" max="14586" width="36.42578125" style="705" customWidth="1"/>
    <col min="14587" max="14587" width="12.85546875" style="705" customWidth="1"/>
    <col min="14588" max="14590" width="7.140625" style="705"/>
    <col min="14591" max="14594" width="10" style="705" customWidth="1"/>
    <col min="14595" max="14840" width="7.140625" style="705"/>
    <col min="14841" max="14841" width="6.28515625" style="705" customWidth="1"/>
    <col min="14842" max="14842" width="36.42578125" style="705" customWidth="1"/>
    <col min="14843" max="14843" width="12.85546875" style="705" customWidth="1"/>
    <col min="14844" max="14846" width="7.140625" style="705"/>
    <col min="14847" max="14850" width="10" style="705" customWidth="1"/>
    <col min="14851" max="15096" width="7.140625" style="705"/>
    <col min="15097" max="15097" width="6.28515625" style="705" customWidth="1"/>
    <col min="15098" max="15098" width="36.42578125" style="705" customWidth="1"/>
    <col min="15099" max="15099" width="12.85546875" style="705" customWidth="1"/>
    <col min="15100" max="15102" width="7.140625" style="705"/>
    <col min="15103" max="15106" width="10" style="705" customWidth="1"/>
    <col min="15107" max="15352" width="7.140625" style="705"/>
    <col min="15353" max="15353" width="6.28515625" style="705" customWidth="1"/>
    <col min="15354" max="15354" width="36.42578125" style="705" customWidth="1"/>
    <col min="15355" max="15355" width="12.85546875" style="705" customWidth="1"/>
    <col min="15356" max="15358" width="7.140625" style="705"/>
    <col min="15359" max="15362" width="10" style="705" customWidth="1"/>
    <col min="15363" max="15608" width="7.140625" style="705"/>
    <col min="15609" max="15609" width="6.28515625" style="705" customWidth="1"/>
    <col min="15610" max="15610" width="36.42578125" style="705" customWidth="1"/>
    <col min="15611" max="15611" width="12.85546875" style="705" customWidth="1"/>
    <col min="15612" max="15614" width="7.140625" style="705"/>
    <col min="15615" max="15618" width="10" style="705" customWidth="1"/>
    <col min="15619" max="15864" width="7.140625" style="705"/>
    <col min="15865" max="15865" width="6.28515625" style="705" customWidth="1"/>
    <col min="15866" max="15866" width="36.42578125" style="705" customWidth="1"/>
    <col min="15867" max="15867" width="12.85546875" style="705" customWidth="1"/>
    <col min="15868" max="15870" width="7.140625" style="705"/>
    <col min="15871" max="15874" width="10" style="705" customWidth="1"/>
    <col min="15875" max="16120" width="7.140625" style="705"/>
    <col min="16121" max="16121" width="6.28515625" style="705" customWidth="1"/>
    <col min="16122" max="16122" width="36.42578125" style="705" customWidth="1"/>
    <col min="16123" max="16123" width="12.85546875" style="705" customWidth="1"/>
    <col min="16124" max="16126" width="7.140625" style="705"/>
    <col min="16127" max="16130" width="10" style="705" customWidth="1"/>
    <col min="16131" max="16384" width="7.140625" style="705"/>
  </cols>
  <sheetData>
    <row r="1" spans="1:26" s="737" customFormat="1" ht="28.5" customHeight="1" thickBot="1">
      <c r="A1" s="746" t="s">
        <v>637</v>
      </c>
      <c r="B1" s="746"/>
      <c r="C1" s="746" t="s">
        <v>424</v>
      </c>
      <c r="D1" s="746"/>
      <c r="E1" s="746"/>
      <c r="F1" s="746"/>
      <c r="G1" s="746"/>
      <c r="H1" s="746"/>
      <c r="I1" s="745" t="s">
        <v>550</v>
      </c>
      <c r="Z1" s="778" t="s">
        <v>718</v>
      </c>
    </row>
    <row r="2" spans="1:26" ht="18.75" customHeight="1">
      <c r="A2" s="736"/>
      <c r="B2" s="736"/>
      <c r="C2" s="736"/>
      <c r="D2" s="736"/>
      <c r="E2" s="736"/>
      <c r="F2" s="736"/>
      <c r="G2" s="736"/>
      <c r="H2" s="736"/>
      <c r="I2" s="736"/>
    </row>
    <row r="3" spans="1:26" ht="18.75" customHeight="1">
      <c r="A3" s="1612" t="s">
        <v>717</v>
      </c>
      <c r="B3" s="1612"/>
      <c r="C3" s="1612"/>
      <c r="D3" s="1612"/>
      <c r="E3" s="1612"/>
      <c r="F3" s="1612"/>
      <c r="G3" s="1612"/>
      <c r="H3" s="1612"/>
      <c r="I3" s="1612"/>
    </row>
    <row r="4" spans="1:26" ht="18.75" customHeight="1">
      <c r="A4" s="735"/>
      <c r="B4" s="735"/>
      <c r="C4" s="735"/>
      <c r="D4" s="735"/>
      <c r="E4" s="735"/>
      <c r="F4" s="735"/>
      <c r="G4" s="735"/>
      <c r="H4" s="735"/>
      <c r="I4" s="735"/>
    </row>
    <row r="5" spans="1:26" ht="16.5" customHeight="1">
      <c r="A5" s="1601" t="s">
        <v>716</v>
      </c>
      <c r="B5" s="1611"/>
      <c r="C5" s="1607" t="s">
        <v>634</v>
      </c>
      <c r="D5" s="733" t="s">
        <v>633</v>
      </c>
      <c r="E5" s="1601" t="s">
        <v>715</v>
      </c>
      <c r="F5" s="1602"/>
      <c r="G5" s="1601" t="s">
        <v>714</v>
      </c>
      <c r="H5" s="1611"/>
      <c r="I5" s="1602"/>
    </row>
    <row r="6" spans="1:26" ht="32.25" customHeight="1">
      <c r="A6" s="1603"/>
      <c r="B6" s="1616"/>
      <c r="C6" s="1610"/>
      <c r="D6" s="733" t="s">
        <v>631</v>
      </c>
      <c r="E6" s="733" t="s">
        <v>713</v>
      </c>
      <c r="F6" s="733" t="s">
        <v>712</v>
      </c>
      <c r="G6" s="733" t="s">
        <v>711</v>
      </c>
      <c r="H6" s="733" t="s">
        <v>710</v>
      </c>
      <c r="I6" s="733" t="s">
        <v>709</v>
      </c>
    </row>
    <row r="7" spans="1:26" ht="16.5" customHeight="1" thickBot="1">
      <c r="A7" s="1605"/>
      <c r="B7" s="1617"/>
      <c r="C7" s="732" t="s">
        <v>681</v>
      </c>
      <c r="D7" s="732" t="s">
        <v>606</v>
      </c>
      <c r="E7" s="732" t="s">
        <v>606</v>
      </c>
      <c r="F7" s="732" t="s">
        <v>606</v>
      </c>
      <c r="G7" s="732" t="s">
        <v>606</v>
      </c>
      <c r="H7" s="732" t="s">
        <v>606</v>
      </c>
      <c r="I7" s="732" t="s">
        <v>606</v>
      </c>
    </row>
    <row r="8" spans="1:26" ht="23.25" hidden="1" customHeight="1">
      <c r="A8" s="777"/>
      <c r="B8" s="777"/>
      <c r="C8" s="777"/>
      <c r="D8" s="777"/>
      <c r="E8" s="777"/>
      <c r="F8" s="777"/>
      <c r="G8" s="777"/>
      <c r="H8" s="777"/>
      <c r="I8" s="777"/>
    </row>
    <row r="9" spans="1:26" ht="23.25" hidden="1" customHeight="1">
      <c r="A9" s="777"/>
      <c r="B9" s="777"/>
      <c r="C9" s="777"/>
      <c r="D9" s="777"/>
      <c r="E9" s="777"/>
      <c r="F9" s="777"/>
      <c r="G9" s="777"/>
      <c r="H9" s="777"/>
      <c r="I9" s="777"/>
    </row>
    <row r="10" spans="1:26" ht="10.5" customHeight="1">
      <c r="A10" s="736"/>
      <c r="B10" s="736"/>
      <c r="C10" s="795"/>
      <c r="D10" s="794"/>
      <c r="E10" s="793"/>
      <c r="F10" s="793"/>
      <c r="G10" s="793"/>
      <c r="H10" s="793"/>
      <c r="I10" s="793"/>
    </row>
    <row r="11" spans="1:26" ht="20.25" customHeight="1" thickBot="1">
      <c r="A11" s="792" t="s">
        <v>708</v>
      </c>
      <c r="B11" s="792"/>
      <c r="C11" s="790">
        <v>189.64619999999999</v>
      </c>
      <c r="D11" s="789">
        <v>16664.658200000002</v>
      </c>
      <c r="E11" s="788">
        <v>18397.531599999998</v>
      </c>
      <c r="F11" s="788">
        <v>15054.866099999999</v>
      </c>
      <c r="G11" s="788">
        <v>16647.942599999998</v>
      </c>
      <c r="H11" s="788">
        <v>17141.147199999999</v>
      </c>
      <c r="I11" s="788">
        <v>16180.1638</v>
      </c>
    </row>
    <row r="12" spans="1:26" ht="20.25" customHeight="1" thickTop="1">
      <c r="A12" s="772" t="s">
        <v>182</v>
      </c>
      <c r="B12" s="773" t="s">
        <v>707</v>
      </c>
      <c r="C12" s="769">
        <v>2.9777</v>
      </c>
      <c r="D12" s="770">
        <v>13733.1968</v>
      </c>
      <c r="E12" s="771">
        <v>14197.3603</v>
      </c>
      <c r="F12" s="771">
        <v>13214.822399999999</v>
      </c>
      <c r="G12" s="771">
        <v>14914.0211</v>
      </c>
      <c r="H12" s="771">
        <v>14377.359399999999</v>
      </c>
      <c r="I12" s="771">
        <v>12579.420099999999</v>
      </c>
    </row>
    <row r="13" spans="1:26" ht="20.25" customHeight="1">
      <c r="A13" s="772"/>
      <c r="B13" s="773" t="s">
        <v>706</v>
      </c>
      <c r="C13" s="769">
        <v>1.7212000000000001</v>
      </c>
      <c r="D13" s="770">
        <v>12138.704400000001</v>
      </c>
      <c r="E13" s="771">
        <v>12153.456099999999</v>
      </c>
      <c r="F13" s="771">
        <v>12121.871800000001</v>
      </c>
      <c r="G13" s="771">
        <v>12714.2358</v>
      </c>
      <c r="H13" s="771">
        <v>11782.2819</v>
      </c>
      <c r="I13" s="771">
        <v>12351.276</v>
      </c>
    </row>
    <row r="14" spans="1:26" ht="20.25" customHeight="1">
      <c r="A14" s="772"/>
      <c r="B14" s="773" t="s">
        <v>705</v>
      </c>
      <c r="C14" s="769">
        <v>184.94710000000001</v>
      </c>
      <c r="D14" s="770">
        <v>16753.980800000001</v>
      </c>
      <c r="E14" s="771">
        <v>18536.279500000001</v>
      </c>
      <c r="F14" s="771">
        <v>15106.336300000001</v>
      </c>
      <c r="G14" s="771">
        <v>16727.344300000001</v>
      </c>
      <c r="H14" s="771">
        <v>17236.628199999999</v>
      </c>
      <c r="I14" s="771">
        <v>16266.9702</v>
      </c>
    </row>
    <row r="15" spans="1:26" ht="27.75" customHeight="1" thickBot="1">
      <c r="A15" s="792" t="s">
        <v>704</v>
      </c>
      <c r="B15" s="791"/>
      <c r="C15" s="790">
        <v>1206.4503</v>
      </c>
      <c r="D15" s="789">
        <v>19617.242399999999</v>
      </c>
      <c r="E15" s="788">
        <v>21511.4293</v>
      </c>
      <c r="F15" s="788">
        <v>15962.253699999999</v>
      </c>
      <c r="G15" s="788">
        <v>17945.568899999998</v>
      </c>
      <c r="H15" s="788">
        <v>19914.858700000001</v>
      </c>
      <c r="I15" s="788">
        <v>19787.690500000001</v>
      </c>
    </row>
    <row r="16" spans="1:26" ht="20.25" customHeight="1" thickTop="1">
      <c r="A16" s="772" t="s">
        <v>182</v>
      </c>
      <c r="B16" s="773" t="s">
        <v>703</v>
      </c>
      <c r="C16" s="769">
        <v>172.76400000000001</v>
      </c>
      <c r="D16" s="770">
        <v>15725.2516</v>
      </c>
      <c r="E16" s="771">
        <v>16753.4905</v>
      </c>
      <c r="F16" s="771">
        <v>13587.8449</v>
      </c>
      <c r="G16" s="771">
        <v>14005.205900000001</v>
      </c>
      <c r="H16" s="771">
        <v>15800.4035</v>
      </c>
      <c r="I16" s="771">
        <v>16786.866600000001</v>
      </c>
    </row>
    <row r="17" spans="1:9" ht="20.25" customHeight="1">
      <c r="A17" s="772"/>
      <c r="B17" s="773" t="s">
        <v>702</v>
      </c>
      <c r="C17" s="769">
        <v>51.636899999999997</v>
      </c>
      <c r="D17" s="770">
        <v>18515.694100000001</v>
      </c>
      <c r="E17" s="771">
        <v>21243.749199999998</v>
      </c>
      <c r="F17" s="771">
        <v>15413.099099999999</v>
      </c>
      <c r="G17" s="771">
        <v>18407.3393</v>
      </c>
      <c r="H17" s="771">
        <v>18905.933499999999</v>
      </c>
      <c r="I17" s="771">
        <v>18001.5805</v>
      </c>
    </row>
    <row r="18" spans="1:9" ht="20.25" customHeight="1">
      <c r="A18" s="772"/>
      <c r="B18" s="773" t="s">
        <v>701</v>
      </c>
      <c r="C18" s="769">
        <v>950.54899999999998</v>
      </c>
      <c r="D18" s="770">
        <v>20355.9349</v>
      </c>
      <c r="E18" s="771">
        <v>22359.7569</v>
      </c>
      <c r="F18" s="771">
        <v>16291.224099999999</v>
      </c>
      <c r="G18" s="771">
        <v>18924.7081</v>
      </c>
      <c r="H18" s="771">
        <v>20749.025699999998</v>
      </c>
      <c r="I18" s="771">
        <v>20256.025300000001</v>
      </c>
    </row>
    <row r="19" spans="1:9" ht="20.25" customHeight="1">
      <c r="A19" s="772"/>
      <c r="B19" s="773" t="s">
        <v>700</v>
      </c>
      <c r="C19" s="769">
        <v>31.500299999999999</v>
      </c>
      <c r="D19" s="770">
        <v>20477.626899999999</v>
      </c>
      <c r="E19" s="771">
        <v>23119.4974</v>
      </c>
      <c r="F19" s="771">
        <v>18410.002</v>
      </c>
      <c r="G19" s="771">
        <v>18330.367999999999</v>
      </c>
      <c r="H19" s="771">
        <v>20624.4787</v>
      </c>
      <c r="I19" s="771">
        <v>20788.132799999999</v>
      </c>
    </row>
    <row r="20" spans="1:9" ht="27.75" customHeight="1" thickBot="1">
      <c r="A20" s="792" t="s">
        <v>699</v>
      </c>
      <c r="B20" s="791"/>
      <c r="C20" s="790">
        <v>1283.4396999999999</v>
      </c>
      <c r="D20" s="789">
        <v>25546.5952</v>
      </c>
      <c r="E20" s="788">
        <v>28477.212200000002</v>
      </c>
      <c r="F20" s="788">
        <v>22877.177299999999</v>
      </c>
      <c r="G20" s="788">
        <v>21424.153699999999</v>
      </c>
      <c r="H20" s="788">
        <v>26526.876199999999</v>
      </c>
      <c r="I20" s="788">
        <v>26293.273099999999</v>
      </c>
    </row>
    <row r="21" spans="1:9" ht="20.25" customHeight="1" thickTop="1">
      <c r="A21" s="772" t="s">
        <v>182</v>
      </c>
      <c r="B21" s="773" t="s">
        <v>698</v>
      </c>
      <c r="C21" s="769">
        <v>329.00569999999999</v>
      </c>
      <c r="D21" s="770">
        <v>22207.603200000001</v>
      </c>
      <c r="E21" s="771">
        <v>24178.897000000001</v>
      </c>
      <c r="F21" s="771">
        <v>20465.296999999999</v>
      </c>
      <c r="G21" s="771">
        <v>19566.141</v>
      </c>
      <c r="H21" s="771">
        <v>22770.9604</v>
      </c>
      <c r="I21" s="771">
        <v>22746.926200000002</v>
      </c>
    </row>
    <row r="22" spans="1:9" ht="20.25" customHeight="1">
      <c r="A22" s="772"/>
      <c r="B22" s="773" t="s">
        <v>697</v>
      </c>
      <c r="C22" s="769">
        <v>164.82849999999999</v>
      </c>
      <c r="D22" s="770">
        <v>25909.7755</v>
      </c>
      <c r="E22" s="771">
        <v>28019.043600000001</v>
      </c>
      <c r="F22" s="771">
        <v>20420.901099999999</v>
      </c>
      <c r="G22" s="771">
        <v>21336.637599999998</v>
      </c>
      <c r="H22" s="771">
        <v>27020.0111</v>
      </c>
      <c r="I22" s="771">
        <v>26525.258600000001</v>
      </c>
    </row>
    <row r="23" spans="1:9" ht="20.25" customHeight="1">
      <c r="A23" s="772"/>
      <c r="B23" s="773" t="s">
        <v>696</v>
      </c>
      <c r="C23" s="769">
        <v>735.48329999999999</v>
      </c>
      <c r="D23" s="770">
        <v>26873.267400000001</v>
      </c>
      <c r="E23" s="771">
        <v>30590.633999999998</v>
      </c>
      <c r="F23" s="771">
        <v>24045.991300000002</v>
      </c>
      <c r="G23" s="771">
        <v>22195.106299999999</v>
      </c>
      <c r="H23" s="771">
        <v>28076.420900000001</v>
      </c>
      <c r="I23" s="771">
        <v>27519.756300000001</v>
      </c>
    </row>
    <row r="24" spans="1:9" ht="20.25" customHeight="1">
      <c r="A24" s="772"/>
      <c r="B24" s="773" t="s">
        <v>695</v>
      </c>
      <c r="C24" s="769">
        <v>54.122</v>
      </c>
      <c r="D24" s="770">
        <v>26709.389599999999</v>
      </c>
      <c r="E24" s="771">
        <v>30733.323400000001</v>
      </c>
      <c r="F24" s="771">
        <v>24230.8246</v>
      </c>
      <c r="G24" s="771">
        <v>21986.1469</v>
      </c>
      <c r="H24" s="771">
        <v>28809.375400000001</v>
      </c>
      <c r="I24" s="771">
        <v>26655.206300000002</v>
      </c>
    </row>
    <row r="25" spans="1:9" ht="27.75" customHeight="1" thickBot="1">
      <c r="A25" s="792" t="s">
        <v>694</v>
      </c>
      <c r="B25" s="791"/>
      <c r="C25" s="790">
        <v>633.76689999999996</v>
      </c>
      <c r="D25" s="789">
        <v>41403.466999999997</v>
      </c>
      <c r="E25" s="788">
        <v>47766.5867</v>
      </c>
      <c r="F25" s="788">
        <v>33493.877399999998</v>
      </c>
      <c r="G25" s="788">
        <v>28564.518599999999</v>
      </c>
      <c r="H25" s="788">
        <v>44024.112200000003</v>
      </c>
      <c r="I25" s="788">
        <v>42868.577899999997</v>
      </c>
    </row>
    <row r="26" spans="1:9" ht="20.25" customHeight="1" thickTop="1">
      <c r="A26" s="772" t="s">
        <v>182</v>
      </c>
      <c r="B26" s="773" t="s">
        <v>693</v>
      </c>
      <c r="C26" s="769">
        <v>76.410200000000003</v>
      </c>
      <c r="D26" s="770">
        <v>32422.811900000001</v>
      </c>
      <c r="E26" s="771">
        <v>37405.262699999999</v>
      </c>
      <c r="F26" s="771">
        <v>28154.849900000001</v>
      </c>
      <c r="G26" s="771">
        <v>26408.1011</v>
      </c>
      <c r="H26" s="771">
        <v>35625.949099999998</v>
      </c>
      <c r="I26" s="771">
        <v>35074.2644</v>
      </c>
    </row>
    <row r="27" spans="1:9" ht="20.25" customHeight="1">
      <c r="A27" s="772"/>
      <c r="B27" s="773" t="s">
        <v>692</v>
      </c>
      <c r="C27" s="769">
        <v>522.5675</v>
      </c>
      <c r="D27" s="770">
        <v>42146.866600000001</v>
      </c>
      <c r="E27" s="771">
        <v>48542.052199999998</v>
      </c>
      <c r="F27" s="771">
        <v>33988.735699999997</v>
      </c>
      <c r="G27" s="771">
        <v>29178.114300000001</v>
      </c>
      <c r="H27" s="771">
        <v>44950.590700000001</v>
      </c>
      <c r="I27" s="771">
        <v>42360.329599999997</v>
      </c>
    </row>
    <row r="28" spans="1:9" ht="20.25" customHeight="1">
      <c r="A28" s="772"/>
      <c r="B28" s="773" t="s">
        <v>691</v>
      </c>
      <c r="C28" s="769">
        <v>34.789099999999998</v>
      </c>
      <c r="D28" s="770">
        <v>49961.878199999999</v>
      </c>
      <c r="E28" s="771">
        <v>53764.222500000003</v>
      </c>
      <c r="F28" s="771">
        <v>42515.865899999997</v>
      </c>
      <c r="G28" s="771">
        <v>42284.288800000002</v>
      </c>
      <c r="H28" s="771">
        <v>49423.968000000001</v>
      </c>
      <c r="I28" s="771">
        <v>51189.819900000002</v>
      </c>
    </row>
    <row r="29" spans="1:9" ht="27.75" customHeight="1" thickBot="1">
      <c r="A29" s="787" t="s">
        <v>690</v>
      </c>
      <c r="B29" s="786"/>
      <c r="C29" s="785">
        <v>114.6559</v>
      </c>
      <c r="D29" s="784">
        <v>22607.399799999999</v>
      </c>
      <c r="E29" s="783">
        <v>24423.0344</v>
      </c>
      <c r="F29" s="783">
        <v>20716.1391</v>
      </c>
      <c r="G29" s="783">
        <v>20436.6145</v>
      </c>
      <c r="H29" s="783">
        <v>23866.027399999999</v>
      </c>
      <c r="I29" s="783">
        <v>22208.3851</v>
      </c>
    </row>
    <row r="30" spans="1:9" ht="20.25" customHeight="1" thickTop="1">
      <c r="A30" s="782" t="s">
        <v>214</v>
      </c>
      <c r="B30" s="782"/>
      <c r="C30" s="711">
        <v>3427.9591</v>
      </c>
      <c r="D30" s="710">
        <v>25801.728999999999</v>
      </c>
      <c r="E30" s="712">
        <v>28520.0576</v>
      </c>
      <c r="F30" s="712">
        <v>22391.555700000001</v>
      </c>
      <c r="G30" s="712">
        <v>21379.034800000001</v>
      </c>
      <c r="H30" s="712">
        <v>27055.5481</v>
      </c>
      <c r="I30" s="712">
        <v>25804.9892</v>
      </c>
    </row>
    <row r="34" spans="1:5" ht="15">
      <c r="A34" s="781"/>
      <c r="B34" s="780"/>
      <c r="C34" s="780"/>
      <c r="D34" s="780"/>
      <c r="E34" s="780"/>
    </row>
  </sheetData>
  <mergeCells count="5">
    <mergeCell ref="A3:I3"/>
    <mergeCell ref="A5:B7"/>
    <mergeCell ref="C5:C6"/>
    <mergeCell ref="E5:F5"/>
    <mergeCell ref="G5:I5"/>
  </mergeCells>
  <printOptions horizontalCentered="1"/>
  <pageMargins left="0.70866141732283472" right="0.70866141732283472" top="0.59055118110236227" bottom="0.55118110236220474" header="0.31496062992125984" footer="0.31496062992125984"/>
  <pageSetup paperSize="9" scale="86" orientation="landscape" horizontalDpi="1200" verticalDpi="1200" r:id="rId1"/>
  <headerFooter>
    <oddHeader>&amp;RStrana 4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4"/>
  <sheetViews>
    <sheetView zoomScale="90" zoomScaleNormal="90" workbookViewId="0">
      <selection activeCell="D25" sqref="D25"/>
    </sheetView>
  </sheetViews>
  <sheetFormatPr defaultColWidth="8.28515625" defaultRowHeight="12.75"/>
  <cols>
    <col min="1" max="1" width="6.28515625" style="705" customWidth="1"/>
    <col min="2" max="2" width="56.28515625" style="705" customWidth="1"/>
    <col min="3" max="9" width="13.7109375" style="705" customWidth="1"/>
    <col min="10" max="248" width="8.28515625" style="705"/>
    <col min="249" max="249" width="6.28515625" style="705" customWidth="1"/>
    <col min="250" max="250" width="36.42578125" style="705" customWidth="1"/>
    <col min="251" max="251" width="12.85546875" style="705" customWidth="1"/>
    <col min="252" max="254" width="8.28515625" style="705"/>
    <col min="255" max="258" width="10" style="705" customWidth="1"/>
    <col min="259" max="504" width="8.28515625" style="705"/>
    <col min="505" max="505" width="6.28515625" style="705" customWidth="1"/>
    <col min="506" max="506" width="36.42578125" style="705" customWidth="1"/>
    <col min="507" max="507" width="12.85546875" style="705" customWidth="1"/>
    <col min="508" max="510" width="8.28515625" style="705"/>
    <col min="511" max="514" width="10" style="705" customWidth="1"/>
    <col min="515" max="760" width="8.28515625" style="705"/>
    <col min="761" max="761" width="6.28515625" style="705" customWidth="1"/>
    <col min="762" max="762" width="36.42578125" style="705" customWidth="1"/>
    <col min="763" max="763" width="12.85546875" style="705" customWidth="1"/>
    <col min="764" max="766" width="8.28515625" style="705"/>
    <col min="767" max="770" width="10" style="705" customWidth="1"/>
    <col min="771" max="1016" width="8.28515625" style="705"/>
    <col min="1017" max="1017" width="6.28515625" style="705" customWidth="1"/>
    <col min="1018" max="1018" width="36.42578125" style="705" customWidth="1"/>
    <col min="1019" max="1019" width="12.85546875" style="705" customWidth="1"/>
    <col min="1020" max="1022" width="8.28515625" style="705"/>
    <col min="1023" max="1026" width="10" style="705" customWidth="1"/>
    <col min="1027" max="1272" width="8.28515625" style="705"/>
    <col min="1273" max="1273" width="6.28515625" style="705" customWidth="1"/>
    <col min="1274" max="1274" width="36.42578125" style="705" customWidth="1"/>
    <col min="1275" max="1275" width="12.85546875" style="705" customWidth="1"/>
    <col min="1276" max="1278" width="8.28515625" style="705"/>
    <col min="1279" max="1282" width="10" style="705" customWidth="1"/>
    <col min="1283" max="1528" width="8.28515625" style="705"/>
    <col min="1529" max="1529" width="6.28515625" style="705" customWidth="1"/>
    <col min="1530" max="1530" width="36.42578125" style="705" customWidth="1"/>
    <col min="1531" max="1531" width="12.85546875" style="705" customWidth="1"/>
    <col min="1532" max="1534" width="8.28515625" style="705"/>
    <col min="1535" max="1538" width="10" style="705" customWidth="1"/>
    <col min="1539" max="1784" width="8.28515625" style="705"/>
    <col min="1785" max="1785" width="6.28515625" style="705" customWidth="1"/>
    <col min="1786" max="1786" width="36.42578125" style="705" customWidth="1"/>
    <col min="1787" max="1787" width="12.85546875" style="705" customWidth="1"/>
    <col min="1788" max="1790" width="8.28515625" style="705"/>
    <col min="1791" max="1794" width="10" style="705" customWidth="1"/>
    <col min="1795" max="2040" width="8.28515625" style="705"/>
    <col min="2041" max="2041" width="6.28515625" style="705" customWidth="1"/>
    <col min="2042" max="2042" width="36.42578125" style="705" customWidth="1"/>
    <col min="2043" max="2043" width="12.85546875" style="705" customWidth="1"/>
    <col min="2044" max="2046" width="8.28515625" style="705"/>
    <col min="2047" max="2050" width="10" style="705" customWidth="1"/>
    <col min="2051" max="2296" width="8.28515625" style="705"/>
    <col min="2297" max="2297" width="6.28515625" style="705" customWidth="1"/>
    <col min="2298" max="2298" width="36.42578125" style="705" customWidth="1"/>
    <col min="2299" max="2299" width="12.85546875" style="705" customWidth="1"/>
    <col min="2300" max="2302" width="8.28515625" style="705"/>
    <col min="2303" max="2306" width="10" style="705" customWidth="1"/>
    <col min="2307" max="2552" width="8.28515625" style="705"/>
    <col min="2553" max="2553" width="6.28515625" style="705" customWidth="1"/>
    <col min="2554" max="2554" width="36.42578125" style="705" customWidth="1"/>
    <col min="2555" max="2555" width="12.85546875" style="705" customWidth="1"/>
    <col min="2556" max="2558" width="8.28515625" style="705"/>
    <col min="2559" max="2562" width="10" style="705" customWidth="1"/>
    <col min="2563" max="2808" width="8.28515625" style="705"/>
    <col min="2809" max="2809" width="6.28515625" style="705" customWidth="1"/>
    <col min="2810" max="2810" width="36.42578125" style="705" customWidth="1"/>
    <col min="2811" max="2811" width="12.85546875" style="705" customWidth="1"/>
    <col min="2812" max="2814" width="8.28515625" style="705"/>
    <col min="2815" max="2818" width="10" style="705" customWidth="1"/>
    <col min="2819" max="3064" width="8.28515625" style="705"/>
    <col min="3065" max="3065" width="6.28515625" style="705" customWidth="1"/>
    <col min="3066" max="3066" width="36.42578125" style="705" customWidth="1"/>
    <col min="3067" max="3067" width="12.85546875" style="705" customWidth="1"/>
    <col min="3068" max="3070" width="8.28515625" style="705"/>
    <col min="3071" max="3074" width="10" style="705" customWidth="1"/>
    <col min="3075" max="3320" width="8.28515625" style="705"/>
    <col min="3321" max="3321" width="6.28515625" style="705" customWidth="1"/>
    <col min="3322" max="3322" width="36.42578125" style="705" customWidth="1"/>
    <col min="3323" max="3323" width="12.85546875" style="705" customWidth="1"/>
    <col min="3324" max="3326" width="8.28515625" style="705"/>
    <col min="3327" max="3330" width="10" style="705" customWidth="1"/>
    <col min="3331" max="3576" width="8.28515625" style="705"/>
    <col min="3577" max="3577" width="6.28515625" style="705" customWidth="1"/>
    <col min="3578" max="3578" width="36.42578125" style="705" customWidth="1"/>
    <col min="3579" max="3579" width="12.85546875" style="705" customWidth="1"/>
    <col min="3580" max="3582" width="8.28515625" style="705"/>
    <col min="3583" max="3586" width="10" style="705" customWidth="1"/>
    <col min="3587" max="3832" width="8.28515625" style="705"/>
    <col min="3833" max="3833" width="6.28515625" style="705" customWidth="1"/>
    <col min="3834" max="3834" width="36.42578125" style="705" customWidth="1"/>
    <col min="3835" max="3835" width="12.85546875" style="705" customWidth="1"/>
    <col min="3836" max="3838" width="8.28515625" style="705"/>
    <col min="3839" max="3842" width="10" style="705" customWidth="1"/>
    <col min="3843" max="4088" width="8.28515625" style="705"/>
    <col min="4089" max="4089" width="6.28515625" style="705" customWidth="1"/>
    <col min="4090" max="4090" width="36.42578125" style="705" customWidth="1"/>
    <col min="4091" max="4091" width="12.85546875" style="705" customWidth="1"/>
    <col min="4092" max="4094" width="8.28515625" style="705"/>
    <col min="4095" max="4098" width="10" style="705" customWidth="1"/>
    <col min="4099" max="4344" width="8.28515625" style="705"/>
    <col min="4345" max="4345" width="6.28515625" style="705" customWidth="1"/>
    <col min="4346" max="4346" width="36.42578125" style="705" customWidth="1"/>
    <col min="4347" max="4347" width="12.85546875" style="705" customWidth="1"/>
    <col min="4348" max="4350" width="8.28515625" style="705"/>
    <col min="4351" max="4354" width="10" style="705" customWidth="1"/>
    <col min="4355" max="4600" width="8.28515625" style="705"/>
    <col min="4601" max="4601" width="6.28515625" style="705" customWidth="1"/>
    <col min="4602" max="4602" width="36.42578125" style="705" customWidth="1"/>
    <col min="4603" max="4603" width="12.85546875" style="705" customWidth="1"/>
    <col min="4604" max="4606" width="8.28515625" style="705"/>
    <col min="4607" max="4610" width="10" style="705" customWidth="1"/>
    <col min="4611" max="4856" width="8.28515625" style="705"/>
    <col min="4857" max="4857" width="6.28515625" style="705" customWidth="1"/>
    <col min="4858" max="4858" width="36.42578125" style="705" customWidth="1"/>
    <col min="4859" max="4859" width="12.85546875" style="705" customWidth="1"/>
    <col min="4860" max="4862" width="8.28515625" style="705"/>
    <col min="4863" max="4866" width="10" style="705" customWidth="1"/>
    <col min="4867" max="5112" width="8.28515625" style="705"/>
    <col min="5113" max="5113" width="6.28515625" style="705" customWidth="1"/>
    <col min="5114" max="5114" width="36.42578125" style="705" customWidth="1"/>
    <col min="5115" max="5115" width="12.85546875" style="705" customWidth="1"/>
    <col min="5116" max="5118" width="8.28515625" style="705"/>
    <col min="5119" max="5122" width="10" style="705" customWidth="1"/>
    <col min="5123" max="5368" width="8.28515625" style="705"/>
    <col min="5369" max="5369" width="6.28515625" style="705" customWidth="1"/>
    <col min="5370" max="5370" width="36.42578125" style="705" customWidth="1"/>
    <col min="5371" max="5371" width="12.85546875" style="705" customWidth="1"/>
    <col min="5372" max="5374" width="8.28515625" style="705"/>
    <col min="5375" max="5378" width="10" style="705" customWidth="1"/>
    <col min="5379" max="5624" width="8.28515625" style="705"/>
    <col min="5625" max="5625" width="6.28515625" style="705" customWidth="1"/>
    <col min="5626" max="5626" width="36.42578125" style="705" customWidth="1"/>
    <col min="5627" max="5627" width="12.85546875" style="705" customWidth="1"/>
    <col min="5628" max="5630" width="8.28515625" style="705"/>
    <col min="5631" max="5634" width="10" style="705" customWidth="1"/>
    <col min="5635" max="5880" width="8.28515625" style="705"/>
    <col min="5881" max="5881" width="6.28515625" style="705" customWidth="1"/>
    <col min="5882" max="5882" width="36.42578125" style="705" customWidth="1"/>
    <col min="5883" max="5883" width="12.85546875" style="705" customWidth="1"/>
    <col min="5884" max="5886" width="8.28515625" style="705"/>
    <col min="5887" max="5890" width="10" style="705" customWidth="1"/>
    <col min="5891" max="6136" width="8.28515625" style="705"/>
    <col min="6137" max="6137" width="6.28515625" style="705" customWidth="1"/>
    <col min="6138" max="6138" width="36.42578125" style="705" customWidth="1"/>
    <col min="6139" max="6139" width="12.85546875" style="705" customWidth="1"/>
    <col min="6140" max="6142" width="8.28515625" style="705"/>
    <col min="6143" max="6146" width="10" style="705" customWidth="1"/>
    <col min="6147" max="6392" width="8.28515625" style="705"/>
    <col min="6393" max="6393" width="6.28515625" style="705" customWidth="1"/>
    <col min="6394" max="6394" width="36.42578125" style="705" customWidth="1"/>
    <col min="6395" max="6395" width="12.85546875" style="705" customWidth="1"/>
    <col min="6396" max="6398" width="8.28515625" style="705"/>
    <col min="6399" max="6402" width="10" style="705" customWidth="1"/>
    <col min="6403" max="6648" width="8.28515625" style="705"/>
    <col min="6649" max="6649" width="6.28515625" style="705" customWidth="1"/>
    <col min="6650" max="6650" width="36.42578125" style="705" customWidth="1"/>
    <col min="6651" max="6651" width="12.85546875" style="705" customWidth="1"/>
    <col min="6652" max="6654" width="8.28515625" style="705"/>
    <col min="6655" max="6658" width="10" style="705" customWidth="1"/>
    <col min="6659" max="6904" width="8.28515625" style="705"/>
    <col min="6905" max="6905" width="6.28515625" style="705" customWidth="1"/>
    <col min="6906" max="6906" width="36.42578125" style="705" customWidth="1"/>
    <col min="6907" max="6907" width="12.85546875" style="705" customWidth="1"/>
    <col min="6908" max="6910" width="8.28515625" style="705"/>
    <col min="6911" max="6914" width="10" style="705" customWidth="1"/>
    <col min="6915" max="7160" width="8.28515625" style="705"/>
    <col min="7161" max="7161" width="6.28515625" style="705" customWidth="1"/>
    <col min="7162" max="7162" width="36.42578125" style="705" customWidth="1"/>
    <col min="7163" max="7163" width="12.85546875" style="705" customWidth="1"/>
    <col min="7164" max="7166" width="8.28515625" style="705"/>
    <col min="7167" max="7170" width="10" style="705" customWidth="1"/>
    <col min="7171" max="7416" width="8.28515625" style="705"/>
    <col min="7417" max="7417" width="6.28515625" style="705" customWidth="1"/>
    <col min="7418" max="7418" width="36.42578125" style="705" customWidth="1"/>
    <col min="7419" max="7419" width="12.85546875" style="705" customWidth="1"/>
    <col min="7420" max="7422" width="8.28515625" style="705"/>
    <col min="7423" max="7426" width="10" style="705" customWidth="1"/>
    <col min="7427" max="7672" width="8.28515625" style="705"/>
    <col min="7673" max="7673" width="6.28515625" style="705" customWidth="1"/>
    <col min="7674" max="7674" width="36.42578125" style="705" customWidth="1"/>
    <col min="7675" max="7675" width="12.85546875" style="705" customWidth="1"/>
    <col min="7676" max="7678" width="8.28515625" style="705"/>
    <col min="7679" max="7682" width="10" style="705" customWidth="1"/>
    <col min="7683" max="7928" width="8.28515625" style="705"/>
    <col min="7929" max="7929" width="6.28515625" style="705" customWidth="1"/>
    <col min="7930" max="7930" width="36.42578125" style="705" customWidth="1"/>
    <col min="7931" max="7931" width="12.85546875" style="705" customWidth="1"/>
    <col min="7932" max="7934" width="8.28515625" style="705"/>
    <col min="7935" max="7938" width="10" style="705" customWidth="1"/>
    <col min="7939" max="8184" width="8.28515625" style="705"/>
    <col min="8185" max="8185" width="6.28515625" style="705" customWidth="1"/>
    <col min="8186" max="8186" width="36.42578125" style="705" customWidth="1"/>
    <col min="8187" max="8187" width="12.85546875" style="705" customWidth="1"/>
    <col min="8188" max="8190" width="8.28515625" style="705"/>
    <col min="8191" max="8194" width="10" style="705" customWidth="1"/>
    <col min="8195" max="8440" width="8.28515625" style="705"/>
    <col min="8441" max="8441" width="6.28515625" style="705" customWidth="1"/>
    <col min="8442" max="8442" width="36.42578125" style="705" customWidth="1"/>
    <col min="8443" max="8443" width="12.85546875" style="705" customWidth="1"/>
    <col min="8444" max="8446" width="8.28515625" style="705"/>
    <col min="8447" max="8450" width="10" style="705" customWidth="1"/>
    <col min="8451" max="8696" width="8.28515625" style="705"/>
    <col min="8697" max="8697" width="6.28515625" style="705" customWidth="1"/>
    <col min="8698" max="8698" width="36.42578125" style="705" customWidth="1"/>
    <col min="8699" max="8699" width="12.85546875" style="705" customWidth="1"/>
    <col min="8700" max="8702" width="8.28515625" style="705"/>
    <col min="8703" max="8706" width="10" style="705" customWidth="1"/>
    <col min="8707" max="8952" width="8.28515625" style="705"/>
    <col min="8953" max="8953" width="6.28515625" style="705" customWidth="1"/>
    <col min="8954" max="8954" width="36.42578125" style="705" customWidth="1"/>
    <col min="8955" max="8955" width="12.85546875" style="705" customWidth="1"/>
    <col min="8956" max="8958" width="8.28515625" style="705"/>
    <col min="8959" max="8962" width="10" style="705" customWidth="1"/>
    <col min="8963" max="9208" width="8.28515625" style="705"/>
    <col min="9209" max="9209" width="6.28515625" style="705" customWidth="1"/>
    <col min="9210" max="9210" width="36.42578125" style="705" customWidth="1"/>
    <col min="9211" max="9211" width="12.85546875" style="705" customWidth="1"/>
    <col min="9212" max="9214" width="8.28515625" style="705"/>
    <col min="9215" max="9218" width="10" style="705" customWidth="1"/>
    <col min="9219" max="9464" width="8.28515625" style="705"/>
    <col min="9465" max="9465" width="6.28515625" style="705" customWidth="1"/>
    <col min="9466" max="9466" width="36.42578125" style="705" customWidth="1"/>
    <col min="9467" max="9467" width="12.85546875" style="705" customWidth="1"/>
    <col min="9468" max="9470" width="8.28515625" style="705"/>
    <col min="9471" max="9474" width="10" style="705" customWidth="1"/>
    <col min="9475" max="9720" width="8.28515625" style="705"/>
    <col min="9721" max="9721" width="6.28515625" style="705" customWidth="1"/>
    <col min="9722" max="9722" width="36.42578125" style="705" customWidth="1"/>
    <col min="9723" max="9723" width="12.85546875" style="705" customWidth="1"/>
    <col min="9724" max="9726" width="8.28515625" style="705"/>
    <col min="9727" max="9730" width="10" style="705" customWidth="1"/>
    <col min="9731" max="9976" width="8.28515625" style="705"/>
    <col min="9977" max="9977" width="6.28515625" style="705" customWidth="1"/>
    <col min="9978" max="9978" width="36.42578125" style="705" customWidth="1"/>
    <col min="9979" max="9979" width="12.85546875" style="705" customWidth="1"/>
    <col min="9980" max="9982" width="8.28515625" style="705"/>
    <col min="9983" max="9986" width="10" style="705" customWidth="1"/>
    <col min="9987" max="10232" width="8.28515625" style="705"/>
    <col min="10233" max="10233" width="6.28515625" style="705" customWidth="1"/>
    <col min="10234" max="10234" width="36.42578125" style="705" customWidth="1"/>
    <col min="10235" max="10235" width="12.85546875" style="705" customWidth="1"/>
    <col min="10236" max="10238" width="8.28515625" style="705"/>
    <col min="10239" max="10242" width="10" style="705" customWidth="1"/>
    <col min="10243" max="10488" width="8.28515625" style="705"/>
    <col min="10489" max="10489" width="6.28515625" style="705" customWidth="1"/>
    <col min="10490" max="10490" width="36.42578125" style="705" customWidth="1"/>
    <col min="10491" max="10491" width="12.85546875" style="705" customWidth="1"/>
    <col min="10492" max="10494" width="8.28515625" style="705"/>
    <col min="10495" max="10498" width="10" style="705" customWidth="1"/>
    <col min="10499" max="10744" width="8.28515625" style="705"/>
    <col min="10745" max="10745" width="6.28515625" style="705" customWidth="1"/>
    <col min="10746" max="10746" width="36.42578125" style="705" customWidth="1"/>
    <col min="10747" max="10747" width="12.85546875" style="705" customWidth="1"/>
    <col min="10748" max="10750" width="8.28515625" style="705"/>
    <col min="10751" max="10754" width="10" style="705" customWidth="1"/>
    <col min="10755" max="11000" width="8.28515625" style="705"/>
    <col min="11001" max="11001" width="6.28515625" style="705" customWidth="1"/>
    <col min="11002" max="11002" width="36.42578125" style="705" customWidth="1"/>
    <col min="11003" max="11003" width="12.85546875" style="705" customWidth="1"/>
    <col min="11004" max="11006" width="8.28515625" style="705"/>
    <col min="11007" max="11010" width="10" style="705" customWidth="1"/>
    <col min="11011" max="11256" width="8.28515625" style="705"/>
    <col min="11257" max="11257" width="6.28515625" style="705" customWidth="1"/>
    <col min="11258" max="11258" width="36.42578125" style="705" customWidth="1"/>
    <col min="11259" max="11259" width="12.85546875" style="705" customWidth="1"/>
    <col min="11260" max="11262" width="8.28515625" style="705"/>
    <col min="11263" max="11266" width="10" style="705" customWidth="1"/>
    <col min="11267" max="11512" width="8.28515625" style="705"/>
    <col min="11513" max="11513" width="6.28515625" style="705" customWidth="1"/>
    <col min="11514" max="11514" width="36.42578125" style="705" customWidth="1"/>
    <col min="11515" max="11515" width="12.85546875" style="705" customWidth="1"/>
    <col min="11516" max="11518" width="8.28515625" style="705"/>
    <col min="11519" max="11522" width="10" style="705" customWidth="1"/>
    <col min="11523" max="11768" width="8.28515625" style="705"/>
    <col min="11769" max="11769" width="6.28515625" style="705" customWidth="1"/>
    <col min="11770" max="11770" width="36.42578125" style="705" customWidth="1"/>
    <col min="11771" max="11771" width="12.85546875" style="705" customWidth="1"/>
    <col min="11772" max="11774" width="8.28515625" style="705"/>
    <col min="11775" max="11778" width="10" style="705" customWidth="1"/>
    <col min="11779" max="12024" width="8.28515625" style="705"/>
    <col min="12025" max="12025" width="6.28515625" style="705" customWidth="1"/>
    <col min="12026" max="12026" width="36.42578125" style="705" customWidth="1"/>
    <col min="12027" max="12027" width="12.85546875" style="705" customWidth="1"/>
    <col min="12028" max="12030" width="8.28515625" style="705"/>
    <col min="12031" max="12034" width="10" style="705" customWidth="1"/>
    <col min="12035" max="12280" width="8.28515625" style="705"/>
    <col min="12281" max="12281" width="6.28515625" style="705" customWidth="1"/>
    <col min="12282" max="12282" width="36.42578125" style="705" customWidth="1"/>
    <col min="12283" max="12283" width="12.85546875" style="705" customWidth="1"/>
    <col min="12284" max="12286" width="8.28515625" style="705"/>
    <col min="12287" max="12290" width="10" style="705" customWidth="1"/>
    <col min="12291" max="12536" width="8.28515625" style="705"/>
    <col min="12537" max="12537" width="6.28515625" style="705" customWidth="1"/>
    <col min="12538" max="12538" width="36.42578125" style="705" customWidth="1"/>
    <col min="12539" max="12539" width="12.85546875" style="705" customWidth="1"/>
    <col min="12540" max="12542" width="8.28515625" style="705"/>
    <col min="12543" max="12546" width="10" style="705" customWidth="1"/>
    <col min="12547" max="12792" width="8.28515625" style="705"/>
    <col min="12793" max="12793" width="6.28515625" style="705" customWidth="1"/>
    <col min="12794" max="12794" width="36.42578125" style="705" customWidth="1"/>
    <col min="12795" max="12795" width="12.85546875" style="705" customWidth="1"/>
    <col min="12796" max="12798" width="8.28515625" style="705"/>
    <col min="12799" max="12802" width="10" style="705" customWidth="1"/>
    <col min="12803" max="13048" width="8.28515625" style="705"/>
    <col min="13049" max="13049" width="6.28515625" style="705" customWidth="1"/>
    <col min="13050" max="13050" width="36.42578125" style="705" customWidth="1"/>
    <col min="13051" max="13051" width="12.85546875" style="705" customWidth="1"/>
    <col min="13052" max="13054" width="8.28515625" style="705"/>
    <col min="13055" max="13058" width="10" style="705" customWidth="1"/>
    <col min="13059" max="13304" width="8.28515625" style="705"/>
    <col min="13305" max="13305" width="6.28515625" style="705" customWidth="1"/>
    <col min="13306" max="13306" width="36.42578125" style="705" customWidth="1"/>
    <col min="13307" max="13307" width="12.85546875" style="705" customWidth="1"/>
    <col min="13308" max="13310" width="8.28515625" style="705"/>
    <col min="13311" max="13314" width="10" style="705" customWidth="1"/>
    <col min="13315" max="13560" width="8.28515625" style="705"/>
    <col min="13561" max="13561" width="6.28515625" style="705" customWidth="1"/>
    <col min="13562" max="13562" width="36.42578125" style="705" customWidth="1"/>
    <col min="13563" max="13563" width="12.85546875" style="705" customWidth="1"/>
    <col min="13564" max="13566" width="8.28515625" style="705"/>
    <col min="13567" max="13570" width="10" style="705" customWidth="1"/>
    <col min="13571" max="13816" width="8.28515625" style="705"/>
    <col min="13817" max="13817" width="6.28515625" style="705" customWidth="1"/>
    <col min="13818" max="13818" width="36.42578125" style="705" customWidth="1"/>
    <col min="13819" max="13819" width="12.85546875" style="705" customWidth="1"/>
    <col min="13820" max="13822" width="8.28515625" style="705"/>
    <col min="13823" max="13826" width="10" style="705" customWidth="1"/>
    <col min="13827" max="14072" width="8.28515625" style="705"/>
    <col min="14073" max="14073" width="6.28515625" style="705" customWidth="1"/>
    <col min="14074" max="14074" width="36.42578125" style="705" customWidth="1"/>
    <col min="14075" max="14075" width="12.85546875" style="705" customWidth="1"/>
    <col min="14076" max="14078" width="8.28515625" style="705"/>
    <col min="14079" max="14082" width="10" style="705" customWidth="1"/>
    <col min="14083" max="14328" width="8.28515625" style="705"/>
    <col min="14329" max="14329" width="6.28515625" style="705" customWidth="1"/>
    <col min="14330" max="14330" width="36.42578125" style="705" customWidth="1"/>
    <col min="14331" max="14331" width="12.85546875" style="705" customWidth="1"/>
    <col min="14332" max="14334" width="8.28515625" style="705"/>
    <col min="14335" max="14338" width="10" style="705" customWidth="1"/>
    <col min="14339" max="14584" width="8.28515625" style="705"/>
    <col min="14585" max="14585" width="6.28515625" style="705" customWidth="1"/>
    <col min="14586" max="14586" width="36.42578125" style="705" customWidth="1"/>
    <col min="14587" max="14587" width="12.85546875" style="705" customWidth="1"/>
    <col min="14588" max="14590" width="8.28515625" style="705"/>
    <col min="14591" max="14594" width="10" style="705" customWidth="1"/>
    <col min="14595" max="14840" width="8.28515625" style="705"/>
    <col min="14841" max="14841" width="6.28515625" style="705" customWidth="1"/>
    <col min="14842" max="14842" width="36.42578125" style="705" customWidth="1"/>
    <col min="14843" max="14843" width="12.85546875" style="705" customWidth="1"/>
    <col min="14844" max="14846" width="8.28515625" style="705"/>
    <col min="14847" max="14850" width="10" style="705" customWidth="1"/>
    <col min="14851" max="15096" width="8.28515625" style="705"/>
    <col min="15097" max="15097" width="6.28515625" style="705" customWidth="1"/>
    <col min="15098" max="15098" width="36.42578125" style="705" customWidth="1"/>
    <col min="15099" max="15099" width="12.85546875" style="705" customWidth="1"/>
    <col min="15100" max="15102" width="8.28515625" style="705"/>
    <col min="15103" max="15106" width="10" style="705" customWidth="1"/>
    <col min="15107" max="15352" width="8.28515625" style="705"/>
    <col min="15353" max="15353" width="6.28515625" style="705" customWidth="1"/>
    <col min="15354" max="15354" width="36.42578125" style="705" customWidth="1"/>
    <col min="15355" max="15355" width="12.85546875" style="705" customWidth="1"/>
    <col min="15356" max="15358" width="8.28515625" style="705"/>
    <col min="15359" max="15362" width="10" style="705" customWidth="1"/>
    <col min="15363" max="15608" width="8.28515625" style="705"/>
    <col min="15609" max="15609" width="6.28515625" style="705" customWidth="1"/>
    <col min="15610" max="15610" width="36.42578125" style="705" customWidth="1"/>
    <col min="15611" max="15611" width="12.85546875" style="705" customWidth="1"/>
    <col min="15612" max="15614" width="8.28515625" style="705"/>
    <col min="15615" max="15618" width="10" style="705" customWidth="1"/>
    <col min="15619" max="15864" width="8.28515625" style="705"/>
    <col min="15865" max="15865" width="6.28515625" style="705" customWidth="1"/>
    <col min="15866" max="15866" width="36.42578125" style="705" customWidth="1"/>
    <col min="15867" max="15867" width="12.85546875" style="705" customWidth="1"/>
    <col min="15868" max="15870" width="8.28515625" style="705"/>
    <col min="15871" max="15874" width="10" style="705" customWidth="1"/>
    <col min="15875" max="16120" width="8.28515625" style="705"/>
    <col min="16121" max="16121" width="6.28515625" style="705" customWidth="1"/>
    <col min="16122" max="16122" width="36.42578125" style="705" customWidth="1"/>
    <col min="16123" max="16123" width="12.85546875" style="705" customWidth="1"/>
    <col min="16124" max="16126" width="8.28515625" style="705"/>
    <col min="16127" max="16130" width="10" style="705" customWidth="1"/>
    <col min="16131" max="16384" width="8.28515625" style="705"/>
  </cols>
  <sheetData>
    <row r="1" spans="1:26" s="737" customFormat="1" ht="28.5" customHeight="1" thickBot="1">
      <c r="A1" s="746" t="s">
        <v>637</v>
      </c>
      <c r="B1" s="746"/>
      <c r="C1" s="779" t="s">
        <v>424</v>
      </c>
      <c r="D1" s="746"/>
      <c r="E1" s="746"/>
      <c r="F1" s="746"/>
      <c r="G1" s="746"/>
      <c r="H1" s="746"/>
      <c r="I1" s="745" t="s">
        <v>548</v>
      </c>
      <c r="Z1" s="778" t="s">
        <v>718</v>
      </c>
    </row>
    <row r="2" spans="1:26" ht="18.75" customHeight="1">
      <c r="A2" s="736"/>
      <c r="B2" s="736"/>
      <c r="C2" s="736"/>
      <c r="D2" s="736"/>
      <c r="E2" s="736"/>
      <c r="F2" s="736"/>
      <c r="G2" s="736"/>
      <c r="H2" s="736"/>
      <c r="I2" s="736"/>
    </row>
    <row r="3" spans="1:26" ht="18.75" customHeight="1">
      <c r="A3" s="1612" t="s">
        <v>717</v>
      </c>
      <c r="B3" s="1612"/>
      <c r="C3" s="1612"/>
      <c r="D3" s="1612"/>
      <c r="E3" s="1612"/>
      <c r="F3" s="1612"/>
      <c r="G3" s="1612"/>
      <c r="H3" s="1612"/>
      <c r="I3" s="1612"/>
    </row>
    <row r="4" spans="1:26" ht="18.75" customHeight="1">
      <c r="A4" s="735"/>
      <c r="B4" s="735"/>
      <c r="C4" s="735"/>
      <c r="D4" s="735"/>
      <c r="E4" s="735"/>
      <c r="F4" s="735"/>
      <c r="G4" s="735"/>
      <c r="H4" s="735"/>
      <c r="I4" s="735"/>
    </row>
    <row r="5" spans="1:26" ht="16.5" customHeight="1">
      <c r="A5" s="1601" t="s">
        <v>716</v>
      </c>
      <c r="B5" s="1611"/>
      <c r="C5" s="1601" t="s">
        <v>634</v>
      </c>
      <c r="D5" s="733" t="s">
        <v>687</v>
      </c>
      <c r="E5" s="1601" t="s">
        <v>720</v>
      </c>
      <c r="F5" s="1602"/>
      <c r="G5" s="1601" t="s">
        <v>719</v>
      </c>
      <c r="H5" s="1611"/>
      <c r="I5" s="1602"/>
    </row>
    <row r="6" spans="1:26" ht="16.5" customHeight="1">
      <c r="A6" s="1603"/>
      <c r="B6" s="1616"/>
      <c r="C6" s="1603"/>
      <c r="D6" s="733" t="s">
        <v>631</v>
      </c>
      <c r="E6" s="733" t="s">
        <v>713</v>
      </c>
      <c r="F6" s="733" t="s">
        <v>712</v>
      </c>
      <c r="G6" s="733" t="s">
        <v>711</v>
      </c>
      <c r="H6" s="733" t="s">
        <v>710</v>
      </c>
      <c r="I6" s="733" t="s">
        <v>709</v>
      </c>
    </row>
    <row r="7" spans="1:26" ht="16.5" customHeight="1" thickBot="1">
      <c r="A7" s="1605"/>
      <c r="B7" s="1617"/>
      <c r="C7" s="732" t="s">
        <v>681</v>
      </c>
      <c r="D7" s="732" t="s">
        <v>606</v>
      </c>
      <c r="E7" s="732" t="s">
        <v>606</v>
      </c>
      <c r="F7" s="732" t="s">
        <v>606</v>
      </c>
      <c r="G7" s="732" t="s">
        <v>606</v>
      </c>
      <c r="H7" s="732" t="s">
        <v>606</v>
      </c>
      <c r="I7" s="732" t="s">
        <v>606</v>
      </c>
    </row>
    <row r="8" spans="1:26" ht="22.5" hidden="1" customHeight="1">
      <c r="A8" s="777"/>
      <c r="B8" s="777"/>
      <c r="C8" s="777"/>
      <c r="D8" s="777"/>
      <c r="E8" s="777"/>
      <c r="F8" s="777"/>
      <c r="G8" s="777"/>
      <c r="H8" s="777"/>
      <c r="I8" s="777"/>
    </row>
    <row r="9" spans="1:26" ht="22.5" hidden="1" customHeight="1">
      <c r="A9" s="777"/>
      <c r="B9" s="777"/>
      <c r="C9" s="777"/>
      <c r="D9" s="777"/>
      <c r="E9" s="777"/>
      <c r="F9" s="777"/>
      <c r="G9" s="777"/>
      <c r="H9" s="777"/>
      <c r="I9" s="777"/>
    </row>
    <row r="10" spans="1:26" ht="10.5" customHeight="1">
      <c r="A10" s="736"/>
      <c r="B10" s="736"/>
      <c r="C10" s="795"/>
      <c r="D10" s="794"/>
      <c r="E10" s="793"/>
      <c r="F10" s="793"/>
      <c r="G10" s="793"/>
      <c r="H10" s="793"/>
      <c r="I10" s="793"/>
    </row>
    <row r="11" spans="1:26" ht="20.25" customHeight="1" thickBot="1">
      <c r="A11" s="792" t="s">
        <v>708</v>
      </c>
      <c r="B11" s="792"/>
      <c r="C11" s="790">
        <v>189.64619999999999</v>
      </c>
      <c r="D11" s="789">
        <v>15504.926799999999</v>
      </c>
      <c r="E11" s="788">
        <v>17770.499500000002</v>
      </c>
      <c r="F11" s="788">
        <v>13948.767</v>
      </c>
      <c r="G11" s="788">
        <v>15881.9473</v>
      </c>
      <c r="H11" s="788">
        <v>15908.4012</v>
      </c>
      <c r="I11" s="788">
        <v>14927.38</v>
      </c>
    </row>
    <row r="12" spans="1:26" ht="20.25" customHeight="1" thickTop="1">
      <c r="A12" s="772" t="s">
        <v>182</v>
      </c>
      <c r="B12" s="773" t="s">
        <v>707</v>
      </c>
      <c r="C12" s="769">
        <v>2.9777</v>
      </c>
      <c r="D12" s="770">
        <v>11881.240400000001</v>
      </c>
      <c r="E12" s="771">
        <v>12620.3333</v>
      </c>
      <c r="F12" s="771">
        <v>11375.8038</v>
      </c>
      <c r="G12" s="771">
        <v>13507.5429</v>
      </c>
      <c r="H12" s="771">
        <v>12295.5</v>
      </c>
      <c r="I12" s="771">
        <v>11329.5</v>
      </c>
    </row>
    <row r="13" spans="1:26" ht="20.25" customHeight="1">
      <c r="A13" s="772"/>
      <c r="B13" s="773" t="s">
        <v>706</v>
      </c>
      <c r="C13" s="769">
        <v>1.7212000000000001</v>
      </c>
      <c r="D13" s="770">
        <v>10629.5201</v>
      </c>
      <c r="E13" s="771">
        <v>10312.5</v>
      </c>
      <c r="F13" s="771">
        <v>10880.854600000001</v>
      </c>
      <c r="G13" s="771">
        <v>10880.854600000001</v>
      </c>
      <c r="H13" s="771">
        <v>10312.5</v>
      </c>
      <c r="I13" s="771">
        <v>10984.598400000001</v>
      </c>
    </row>
    <row r="14" spans="1:26" ht="20.25" customHeight="1">
      <c r="A14" s="772"/>
      <c r="B14" s="773" t="s">
        <v>705</v>
      </c>
      <c r="C14" s="769">
        <v>184.94710000000001</v>
      </c>
      <c r="D14" s="770">
        <v>15601.410400000001</v>
      </c>
      <c r="E14" s="771">
        <v>17876.227800000001</v>
      </c>
      <c r="F14" s="771">
        <v>13993.8649</v>
      </c>
      <c r="G14" s="771">
        <v>16000.013300000001</v>
      </c>
      <c r="H14" s="771">
        <v>16049.274100000001</v>
      </c>
      <c r="I14" s="771">
        <v>15004.5887</v>
      </c>
    </row>
    <row r="15" spans="1:26" ht="27.75" customHeight="1" thickBot="1">
      <c r="A15" s="792" t="s">
        <v>704</v>
      </c>
      <c r="B15" s="791"/>
      <c r="C15" s="790">
        <v>1206.4503</v>
      </c>
      <c r="D15" s="789">
        <v>18486.153399999999</v>
      </c>
      <c r="E15" s="788">
        <v>20552.943500000001</v>
      </c>
      <c r="F15" s="788">
        <v>14886.9671</v>
      </c>
      <c r="G15" s="788">
        <v>17088.911800000002</v>
      </c>
      <c r="H15" s="788">
        <v>18756.9797</v>
      </c>
      <c r="I15" s="788">
        <v>18709.0501</v>
      </c>
    </row>
    <row r="16" spans="1:26" ht="20.25" customHeight="1" thickTop="1">
      <c r="A16" s="772" t="s">
        <v>182</v>
      </c>
      <c r="B16" s="773" t="s">
        <v>703</v>
      </c>
      <c r="C16" s="769">
        <v>172.76400000000001</v>
      </c>
      <c r="D16" s="770">
        <v>13966.193499999999</v>
      </c>
      <c r="E16" s="771">
        <v>15109.4683</v>
      </c>
      <c r="F16" s="771">
        <v>12262.017900000001</v>
      </c>
      <c r="G16" s="771">
        <v>12432.1515</v>
      </c>
      <c r="H16" s="771">
        <v>14028.0568</v>
      </c>
      <c r="I16" s="771">
        <v>15048.9038</v>
      </c>
    </row>
    <row r="17" spans="1:9" ht="20.25" customHeight="1">
      <c r="A17" s="772"/>
      <c r="B17" s="773" t="s">
        <v>702</v>
      </c>
      <c r="C17" s="769">
        <v>51.636899999999997</v>
      </c>
      <c r="D17" s="770">
        <v>17200.8966</v>
      </c>
      <c r="E17" s="771">
        <v>20066.914400000001</v>
      </c>
      <c r="F17" s="771">
        <v>14286.3333</v>
      </c>
      <c r="G17" s="771">
        <v>17448.3341</v>
      </c>
      <c r="H17" s="771">
        <v>17453.873299999999</v>
      </c>
      <c r="I17" s="771">
        <v>16849.2916</v>
      </c>
    </row>
    <row r="18" spans="1:9" ht="20.25" customHeight="1">
      <c r="A18" s="772"/>
      <c r="B18" s="773" t="s">
        <v>701</v>
      </c>
      <c r="C18" s="769">
        <v>950.54899999999998</v>
      </c>
      <c r="D18" s="770">
        <v>19268.9931</v>
      </c>
      <c r="E18" s="771">
        <v>21272.123500000002</v>
      </c>
      <c r="F18" s="771">
        <v>15297.278200000001</v>
      </c>
      <c r="G18" s="771">
        <v>18165.094499999999</v>
      </c>
      <c r="H18" s="771">
        <v>19605.863499999999</v>
      </c>
      <c r="I18" s="771">
        <v>19226.732800000002</v>
      </c>
    </row>
    <row r="19" spans="1:9" ht="20.25" customHeight="1">
      <c r="A19" s="772"/>
      <c r="B19" s="773" t="s">
        <v>700</v>
      </c>
      <c r="C19" s="769">
        <v>31.500299999999999</v>
      </c>
      <c r="D19" s="770">
        <v>18700.642</v>
      </c>
      <c r="E19" s="771">
        <v>21736.552599999999</v>
      </c>
      <c r="F19" s="771">
        <v>16911.250400000001</v>
      </c>
      <c r="G19" s="771">
        <v>17110.064600000002</v>
      </c>
      <c r="H19" s="771">
        <v>18700.642</v>
      </c>
      <c r="I19" s="771">
        <v>19108.751499999998</v>
      </c>
    </row>
    <row r="20" spans="1:9" ht="27.75" customHeight="1" thickBot="1">
      <c r="A20" s="792" t="s">
        <v>699</v>
      </c>
      <c r="B20" s="791"/>
      <c r="C20" s="790">
        <v>1283.4396999999999</v>
      </c>
      <c r="D20" s="789">
        <v>22942.911499999998</v>
      </c>
      <c r="E20" s="788">
        <v>25407.296900000001</v>
      </c>
      <c r="F20" s="788">
        <v>21417.447899999999</v>
      </c>
      <c r="G20" s="788">
        <v>20108.341499999999</v>
      </c>
      <c r="H20" s="788">
        <v>23360.757099999999</v>
      </c>
      <c r="I20" s="788">
        <v>24209.0785</v>
      </c>
    </row>
    <row r="21" spans="1:9" ht="20.25" customHeight="1" thickTop="1">
      <c r="A21" s="772" t="s">
        <v>182</v>
      </c>
      <c r="B21" s="773" t="s">
        <v>698</v>
      </c>
      <c r="C21" s="769">
        <v>329.00569999999999</v>
      </c>
      <c r="D21" s="770">
        <v>19379.687900000001</v>
      </c>
      <c r="E21" s="771">
        <v>20808.296200000001</v>
      </c>
      <c r="F21" s="771">
        <v>18490.196</v>
      </c>
      <c r="G21" s="771">
        <v>17307.9084</v>
      </c>
      <c r="H21" s="771">
        <v>19194.122100000001</v>
      </c>
      <c r="I21" s="771">
        <v>21300.860499999999</v>
      </c>
    </row>
    <row r="22" spans="1:9" ht="20.25" customHeight="1">
      <c r="A22" s="772"/>
      <c r="B22" s="773" t="s">
        <v>697</v>
      </c>
      <c r="C22" s="769">
        <v>164.82849999999999</v>
      </c>
      <c r="D22" s="770">
        <v>23881.429100000001</v>
      </c>
      <c r="E22" s="771">
        <v>25894.0455</v>
      </c>
      <c r="F22" s="771">
        <v>18902.472600000001</v>
      </c>
      <c r="G22" s="771">
        <v>20737.5056</v>
      </c>
      <c r="H22" s="771">
        <v>25071.357199999999</v>
      </c>
      <c r="I22" s="771">
        <v>23999.333699999999</v>
      </c>
    </row>
    <row r="23" spans="1:9" ht="20.25" customHeight="1">
      <c r="A23" s="772"/>
      <c r="B23" s="773" t="s">
        <v>696</v>
      </c>
      <c r="C23" s="769">
        <v>735.48329999999999</v>
      </c>
      <c r="D23" s="770">
        <v>23890.772799999999</v>
      </c>
      <c r="E23" s="771">
        <v>26769.166499999999</v>
      </c>
      <c r="F23" s="771">
        <v>22393.388599999998</v>
      </c>
      <c r="G23" s="771">
        <v>20775.000199999999</v>
      </c>
      <c r="H23" s="771">
        <v>24424.676299999999</v>
      </c>
      <c r="I23" s="771">
        <v>24988.878499999999</v>
      </c>
    </row>
    <row r="24" spans="1:9" ht="20.25" customHeight="1">
      <c r="A24" s="772"/>
      <c r="B24" s="773" t="s">
        <v>695</v>
      </c>
      <c r="C24" s="769">
        <v>54.122</v>
      </c>
      <c r="D24" s="770">
        <v>23627.268199999999</v>
      </c>
      <c r="E24" s="771">
        <v>27078.292600000001</v>
      </c>
      <c r="F24" s="771">
        <v>22415.589</v>
      </c>
      <c r="G24" s="771">
        <v>21256.561000000002</v>
      </c>
      <c r="H24" s="771">
        <v>24790.6391</v>
      </c>
      <c r="I24" s="771">
        <v>25207.044000000002</v>
      </c>
    </row>
    <row r="25" spans="1:9" ht="27.75" customHeight="1" thickBot="1">
      <c r="A25" s="792" t="s">
        <v>694</v>
      </c>
      <c r="B25" s="791"/>
      <c r="C25" s="790">
        <v>633.76689999999996</v>
      </c>
      <c r="D25" s="789">
        <v>31505.239399999999</v>
      </c>
      <c r="E25" s="788">
        <v>36346.6414</v>
      </c>
      <c r="F25" s="788">
        <v>27645.679100000001</v>
      </c>
      <c r="G25" s="788">
        <v>25496.0684</v>
      </c>
      <c r="H25" s="788">
        <v>33100.706599999998</v>
      </c>
      <c r="I25" s="788">
        <v>33032.668799999999</v>
      </c>
    </row>
    <row r="26" spans="1:9" ht="20.25" customHeight="1" thickTop="1">
      <c r="A26" s="772" t="s">
        <v>182</v>
      </c>
      <c r="B26" s="773" t="s">
        <v>693</v>
      </c>
      <c r="C26" s="769">
        <v>76.410200000000003</v>
      </c>
      <c r="D26" s="770">
        <v>27832.4715</v>
      </c>
      <c r="E26" s="771">
        <v>31915.142100000001</v>
      </c>
      <c r="F26" s="771">
        <v>25116.3472</v>
      </c>
      <c r="G26" s="771">
        <v>24039.336200000002</v>
      </c>
      <c r="H26" s="771">
        <v>30101.2909</v>
      </c>
      <c r="I26" s="771">
        <v>30651.6096</v>
      </c>
    </row>
    <row r="27" spans="1:9" ht="20.25" customHeight="1">
      <c r="A27" s="772"/>
      <c r="B27" s="773" t="s">
        <v>692</v>
      </c>
      <c r="C27" s="769">
        <v>522.5675</v>
      </c>
      <c r="D27" s="770">
        <v>31685.210299999999</v>
      </c>
      <c r="E27" s="771">
        <v>36649.303999999996</v>
      </c>
      <c r="F27" s="771">
        <v>27857.573</v>
      </c>
      <c r="G27" s="771">
        <v>25925.896100000002</v>
      </c>
      <c r="H27" s="771">
        <v>33332.172400000003</v>
      </c>
      <c r="I27" s="771">
        <v>32363.619699999999</v>
      </c>
    </row>
    <row r="28" spans="1:9" ht="20.25" customHeight="1">
      <c r="A28" s="772"/>
      <c r="B28" s="773" t="s">
        <v>691</v>
      </c>
      <c r="C28" s="769">
        <v>34.789099999999998</v>
      </c>
      <c r="D28" s="770">
        <v>40089.451200000003</v>
      </c>
      <c r="E28" s="771">
        <v>43027.824000000001</v>
      </c>
      <c r="F28" s="771">
        <v>35342.071499999998</v>
      </c>
      <c r="G28" s="771">
        <v>35552.209000000003</v>
      </c>
      <c r="H28" s="771">
        <v>39172.670100000003</v>
      </c>
      <c r="I28" s="771">
        <v>41445.475299999998</v>
      </c>
    </row>
    <row r="29" spans="1:9" ht="27.75" customHeight="1" thickBot="1">
      <c r="A29" s="787" t="s">
        <v>690</v>
      </c>
      <c r="B29" s="786"/>
      <c r="C29" s="785">
        <v>114.6559</v>
      </c>
      <c r="D29" s="784">
        <v>20120.803800000002</v>
      </c>
      <c r="E29" s="783">
        <v>20622.041700000002</v>
      </c>
      <c r="F29" s="783">
        <v>19488.328099999999</v>
      </c>
      <c r="G29" s="783">
        <v>19060.3305</v>
      </c>
      <c r="H29" s="783">
        <v>20629.020400000001</v>
      </c>
      <c r="I29" s="783">
        <v>20120.803800000002</v>
      </c>
    </row>
    <row r="30" spans="1:9" ht="20.25" customHeight="1" thickTop="1">
      <c r="A30" s="782" t="s">
        <v>214</v>
      </c>
      <c r="B30" s="782"/>
      <c r="C30" s="711">
        <v>3427.9591</v>
      </c>
      <c r="D30" s="710">
        <v>21897.651600000001</v>
      </c>
      <c r="E30" s="712">
        <v>23496.053100000001</v>
      </c>
      <c r="F30" s="712">
        <v>19978.261500000001</v>
      </c>
      <c r="G30" s="712">
        <v>19812.1898</v>
      </c>
      <c r="H30" s="712">
        <v>22495.2415</v>
      </c>
      <c r="I30" s="712">
        <v>22158.3727</v>
      </c>
    </row>
    <row r="31" spans="1:9">
      <c r="C31" s="796"/>
      <c r="D31" s="796"/>
      <c r="E31" s="796"/>
      <c r="F31" s="796"/>
      <c r="G31" s="796"/>
      <c r="H31" s="796"/>
      <c r="I31" s="796"/>
    </row>
    <row r="34" spans="1:5" ht="15">
      <c r="A34" s="781"/>
      <c r="B34" s="780"/>
      <c r="C34" s="780"/>
      <c r="D34" s="780"/>
      <c r="E34" s="780"/>
    </row>
  </sheetData>
  <mergeCells count="5">
    <mergeCell ref="A3:I3"/>
    <mergeCell ref="A5:B7"/>
    <mergeCell ref="C5:C6"/>
    <mergeCell ref="E5:F5"/>
    <mergeCell ref="G5:I5"/>
  </mergeCells>
  <pageMargins left="0.67" right="0.64" top="0.55000000000000004" bottom="0.47" header="0.31496062992125984" footer="0.31496062992125984"/>
  <pageSetup paperSize="9" scale="80" orientation="landscape" horizontalDpi="1200" verticalDpi="1200" r:id="rId1"/>
  <headerFooter>
    <oddHeader>&amp;RStrana 5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48"/>
  <sheetViews>
    <sheetView zoomScale="90" zoomScaleNormal="90" workbookViewId="0">
      <selection activeCell="D25" sqref="D25"/>
    </sheetView>
  </sheetViews>
  <sheetFormatPr defaultColWidth="9.140625" defaultRowHeight="12.75"/>
  <cols>
    <col min="1" max="1" width="28.140625" style="797" customWidth="1"/>
    <col min="2" max="2" width="15.5703125" style="797" customWidth="1"/>
    <col min="3" max="8" width="9.85546875" style="797" customWidth="1"/>
    <col min="9" max="256" width="9.140625" style="797"/>
    <col min="257" max="257" width="28.140625" style="797" customWidth="1"/>
    <col min="258" max="258" width="12" style="797" customWidth="1"/>
    <col min="259" max="264" width="9.42578125" style="797" customWidth="1"/>
    <col min="265" max="512" width="9.140625" style="797"/>
    <col min="513" max="513" width="28.140625" style="797" customWidth="1"/>
    <col min="514" max="514" width="12" style="797" customWidth="1"/>
    <col min="515" max="520" width="9.42578125" style="797" customWidth="1"/>
    <col min="521" max="768" width="9.140625" style="797"/>
    <col min="769" max="769" width="28.140625" style="797" customWidth="1"/>
    <col min="770" max="770" width="12" style="797" customWidth="1"/>
    <col min="771" max="776" width="9.42578125" style="797" customWidth="1"/>
    <col min="777" max="1024" width="9.140625" style="797"/>
    <col min="1025" max="1025" width="28.140625" style="797" customWidth="1"/>
    <col min="1026" max="1026" width="12" style="797" customWidth="1"/>
    <col min="1027" max="1032" width="9.42578125" style="797" customWidth="1"/>
    <col min="1033" max="1280" width="9.140625" style="797"/>
    <col min="1281" max="1281" width="28.140625" style="797" customWidth="1"/>
    <col min="1282" max="1282" width="12" style="797" customWidth="1"/>
    <col min="1283" max="1288" width="9.42578125" style="797" customWidth="1"/>
    <col min="1289" max="1536" width="9.140625" style="797"/>
    <col min="1537" max="1537" width="28.140625" style="797" customWidth="1"/>
    <col min="1538" max="1538" width="12" style="797" customWidth="1"/>
    <col min="1539" max="1544" width="9.42578125" style="797" customWidth="1"/>
    <col min="1545" max="1792" width="9.140625" style="797"/>
    <col min="1793" max="1793" width="28.140625" style="797" customWidth="1"/>
    <col min="1794" max="1794" width="12" style="797" customWidth="1"/>
    <col min="1795" max="1800" width="9.42578125" style="797" customWidth="1"/>
    <col min="1801" max="2048" width="9.140625" style="797"/>
    <col min="2049" max="2049" width="28.140625" style="797" customWidth="1"/>
    <col min="2050" max="2050" width="12" style="797" customWidth="1"/>
    <col min="2051" max="2056" width="9.42578125" style="797" customWidth="1"/>
    <col min="2057" max="2304" width="9.140625" style="797"/>
    <col min="2305" max="2305" width="28.140625" style="797" customWidth="1"/>
    <col min="2306" max="2306" width="12" style="797" customWidth="1"/>
    <col min="2307" max="2312" width="9.42578125" style="797" customWidth="1"/>
    <col min="2313" max="2560" width="9.140625" style="797"/>
    <col min="2561" max="2561" width="28.140625" style="797" customWidth="1"/>
    <col min="2562" max="2562" width="12" style="797" customWidth="1"/>
    <col min="2563" max="2568" width="9.42578125" style="797" customWidth="1"/>
    <col min="2569" max="2816" width="9.140625" style="797"/>
    <col min="2817" max="2817" width="28.140625" style="797" customWidth="1"/>
    <col min="2818" max="2818" width="12" style="797" customWidth="1"/>
    <col min="2819" max="2824" width="9.42578125" style="797" customWidth="1"/>
    <col min="2825" max="3072" width="9.140625" style="797"/>
    <col min="3073" max="3073" width="28.140625" style="797" customWidth="1"/>
    <col min="3074" max="3074" width="12" style="797" customWidth="1"/>
    <col min="3075" max="3080" width="9.42578125" style="797" customWidth="1"/>
    <col min="3081" max="3328" width="9.140625" style="797"/>
    <col min="3329" max="3329" width="28.140625" style="797" customWidth="1"/>
    <col min="3330" max="3330" width="12" style="797" customWidth="1"/>
    <col min="3331" max="3336" width="9.42578125" style="797" customWidth="1"/>
    <col min="3337" max="3584" width="9.140625" style="797"/>
    <col min="3585" max="3585" width="28.140625" style="797" customWidth="1"/>
    <col min="3586" max="3586" width="12" style="797" customWidth="1"/>
    <col min="3587" max="3592" width="9.42578125" style="797" customWidth="1"/>
    <col min="3593" max="3840" width="9.140625" style="797"/>
    <col min="3841" max="3841" width="28.140625" style="797" customWidth="1"/>
    <col min="3842" max="3842" width="12" style="797" customWidth="1"/>
    <col min="3843" max="3848" width="9.42578125" style="797" customWidth="1"/>
    <col min="3849" max="4096" width="9.140625" style="797"/>
    <col min="4097" max="4097" width="28.140625" style="797" customWidth="1"/>
    <col min="4098" max="4098" width="12" style="797" customWidth="1"/>
    <col min="4099" max="4104" width="9.42578125" style="797" customWidth="1"/>
    <col min="4105" max="4352" width="9.140625" style="797"/>
    <col min="4353" max="4353" width="28.140625" style="797" customWidth="1"/>
    <col min="4354" max="4354" width="12" style="797" customWidth="1"/>
    <col min="4355" max="4360" width="9.42578125" style="797" customWidth="1"/>
    <col min="4361" max="4608" width="9.140625" style="797"/>
    <col min="4609" max="4609" width="28.140625" style="797" customWidth="1"/>
    <col min="4610" max="4610" width="12" style="797" customWidth="1"/>
    <col min="4611" max="4616" width="9.42578125" style="797" customWidth="1"/>
    <col min="4617" max="4864" width="9.140625" style="797"/>
    <col min="4865" max="4865" width="28.140625" style="797" customWidth="1"/>
    <col min="4866" max="4866" width="12" style="797" customWidth="1"/>
    <col min="4867" max="4872" width="9.42578125" style="797" customWidth="1"/>
    <col min="4873" max="5120" width="9.140625" style="797"/>
    <col min="5121" max="5121" width="28.140625" style="797" customWidth="1"/>
    <col min="5122" max="5122" width="12" style="797" customWidth="1"/>
    <col min="5123" max="5128" width="9.42578125" style="797" customWidth="1"/>
    <col min="5129" max="5376" width="9.140625" style="797"/>
    <col min="5377" max="5377" width="28.140625" style="797" customWidth="1"/>
    <col min="5378" max="5378" width="12" style="797" customWidth="1"/>
    <col min="5379" max="5384" width="9.42578125" style="797" customWidth="1"/>
    <col min="5385" max="5632" width="9.140625" style="797"/>
    <col min="5633" max="5633" width="28.140625" style="797" customWidth="1"/>
    <col min="5634" max="5634" width="12" style="797" customWidth="1"/>
    <col min="5635" max="5640" width="9.42578125" style="797" customWidth="1"/>
    <col min="5641" max="5888" width="9.140625" style="797"/>
    <col min="5889" max="5889" width="28.140625" style="797" customWidth="1"/>
    <col min="5890" max="5890" width="12" style="797" customWidth="1"/>
    <col min="5891" max="5896" width="9.42578125" style="797" customWidth="1"/>
    <col min="5897" max="6144" width="9.140625" style="797"/>
    <col min="6145" max="6145" width="28.140625" style="797" customWidth="1"/>
    <col min="6146" max="6146" width="12" style="797" customWidth="1"/>
    <col min="6147" max="6152" width="9.42578125" style="797" customWidth="1"/>
    <col min="6153" max="6400" width="9.140625" style="797"/>
    <col min="6401" max="6401" width="28.140625" style="797" customWidth="1"/>
    <col min="6402" max="6402" width="12" style="797" customWidth="1"/>
    <col min="6403" max="6408" width="9.42578125" style="797" customWidth="1"/>
    <col min="6409" max="6656" width="9.140625" style="797"/>
    <col min="6657" max="6657" width="28.140625" style="797" customWidth="1"/>
    <col min="6658" max="6658" width="12" style="797" customWidth="1"/>
    <col min="6659" max="6664" width="9.42578125" style="797" customWidth="1"/>
    <col min="6665" max="6912" width="9.140625" style="797"/>
    <col min="6913" max="6913" width="28.140625" style="797" customWidth="1"/>
    <col min="6914" max="6914" width="12" style="797" customWidth="1"/>
    <col min="6915" max="6920" width="9.42578125" style="797" customWidth="1"/>
    <col min="6921" max="7168" width="9.140625" style="797"/>
    <col min="7169" max="7169" width="28.140625" style="797" customWidth="1"/>
    <col min="7170" max="7170" width="12" style="797" customWidth="1"/>
    <col min="7171" max="7176" width="9.42578125" style="797" customWidth="1"/>
    <col min="7177" max="7424" width="9.140625" style="797"/>
    <col min="7425" max="7425" width="28.140625" style="797" customWidth="1"/>
    <col min="7426" max="7426" width="12" style="797" customWidth="1"/>
    <col min="7427" max="7432" width="9.42578125" style="797" customWidth="1"/>
    <col min="7433" max="7680" width="9.140625" style="797"/>
    <col min="7681" max="7681" width="28.140625" style="797" customWidth="1"/>
    <col min="7682" max="7682" width="12" style="797" customWidth="1"/>
    <col min="7683" max="7688" width="9.42578125" style="797" customWidth="1"/>
    <col min="7689" max="7936" width="9.140625" style="797"/>
    <col min="7937" max="7937" width="28.140625" style="797" customWidth="1"/>
    <col min="7938" max="7938" width="12" style="797" customWidth="1"/>
    <col min="7939" max="7944" width="9.42578125" style="797" customWidth="1"/>
    <col min="7945" max="8192" width="9.140625" style="797"/>
    <col min="8193" max="8193" width="28.140625" style="797" customWidth="1"/>
    <col min="8194" max="8194" width="12" style="797" customWidth="1"/>
    <col min="8195" max="8200" width="9.42578125" style="797" customWidth="1"/>
    <col min="8201" max="8448" width="9.140625" style="797"/>
    <col min="8449" max="8449" width="28.140625" style="797" customWidth="1"/>
    <col min="8450" max="8450" width="12" style="797" customWidth="1"/>
    <col min="8451" max="8456" width="9.42578125" style="797" customWidth="1"/>
    <col min="8457" max="8704" width="9.140625" style="797"/>
    <col min="8705" max="8705" width="28.140625" style="797" customWidth="1"/>
    <col min="8706" max="8706" width="12" style="797" customWidth="1"/>
    <col min="8707" max="8712" width="9.42578125" style="797" customWidth="1"/>
    <col min="8713" max="8960" width="9.140625" style="797"/>
    <col min="8961" max="8961" width="28.140625" style="797" customWidth="1"/>
    <col min="8962" max="8962" width="12" style="797" customWidth="1"/>
    <col min="8963" max="8968" width="9.42578125" style="797" customWidth="1"/>
    <col min="8969" max="9216" width="9.140625" style="797"/>
    <col min="9217" max="9217" width="28.140625" style="797" customWidth="1"/>
    <col min="9218" max="9218" width="12" style="797" customWidth="1"/>
    <col min="9219" max="9224" width="9.42578125" style="797" customWidth="1"/>
    <col min="9225" max="9472" width="9.140625" style="797"/>
    <col min="9473" max="9473" width="28.140625" style="797" customWidth="1"/>
    <col min="9474" max="9474" width="12" style="797" customWidth="1"/>
    <col min="9475" max="9480" width="9.42578125" style="797" customWidth="1"/>
    <col min="9481" max="9728" width="9.140625" style="797"/>
    <col min="9729" max="9729" width="28.140625" style="797" customWidth="1"/>
    <col min="9730" max="9730" width="12" style="797" customWidth="1"/>
    <col min="9731" max="9736" width="9.42578125" style="797" customWidth="1"/>
    <col min="9737" max="9984" width="9.140625" style="797"/>
    <col min="9985" max="9985" width="28.140625" style="797" customWidth="1"/>
    <col min="9986" max="9986" width="12" style="797" customWidth="1"/>
    <col min="9987" max="9992" width="9.42578125" style="797" customWidth="1"/>
    <col min="9993" max="10240" width="9.140625" style="797"/>
    <col min="10241" max="10241" width="28.140625" style="797" customWidth="1"/>
    <col min="10242" max="10242" width="12" style="797" customWidth="1"/>
    <col min="10243" max="10248" width="9.42578125" style="797" customWidth="1"/>
    <col min="10249" max="10496" width="9.140625" style="797"/>
    <col min="10497" max="10497" width="28.140625" style="797" customWidth="1"/>
    <col min="10498" max="10498" width="12" style="797" customWidth="1"/>
    <col min="10499" max="10504" width="9.42578125" style="797" customWidth="1"/>
    <col min="10505" max="10752" width="9.140625" style="797"/>
    <col min="10753" max="10753" width="28.140625" style="797" customWidth="1"/>
    <col min="10754" max="10754" width="12" style="797" customWidth="1"/>
    <col min="10755" max="10760" width="9.42578125" style="797" customWidth="1"/>
    <col min="10761" max="11008" width="9.140625" style="797"/>
    <col min="11009" max="11009" width="28.140625" style="797" customWidth="1"/>
    <col min="11010" max="11010" width="12" style="797" customWidth="1"/>
    <col min="11011" max="11016" width="9.42578125" style="797" customWidth="1"/>
    <col min="11017" max="11264" width="9.140625" style="797"/>
    <col min="11265" max="11265" width="28.140625" style="797" customWidth="1"/>
    <col min="11266" max="11266" width="12" style="797" customWidth="1"/>
    <col min="11267" max="11272" width="9.42578125" style="797" customWidth="1"/>
    <col min="11273" max="11520" width="9.140625" style="797"/>
    <col min="11521" max="11521" width="28.140625" style="797" customWidth="1"/>
    <col min="11522" max="11522" width="12" style="797" customWidth="1"/>
    <col min="11523" max="11528" width="9.42578125" style="797" customWidth="1"/>
    <col min="11529" max="11776" width="9.140625" style="797"/>
    <col min="11777" max="11777" width="28.140625" style="797" customWidth="1"/>
    <col min="11778" max="11778" width="12" style="797" customWidth="1"/>
    <col min="11779" max="11784" width="9.42578125" style="797" customWidth="1"/>
    <col min="11785" max="12032" width="9.140625" style="797"/>
    <col min="12033" max="12033" width="28.140625" style="797" customWidth="1"/>
    <col min="12034" max="12034" width="12" style="797" customWidth="1"/>
    <col min="12035" max="12040" width="9.42578125" style="797" customWidth="1"/>
    <col min="12041" max="12288" width="9.140625" style="797"/>
    <col min="12289" max="12289" width="28.140625" style="797" customWidth="1"/>
    <col min="12290" max="12290" width="12" style="797" customWidth="1"/>
    <col min="12291" max="12296" width="9.42578125" style="797" customWidth="1"/>
    <col min="12297" max="12544" width="9.140625" style="797"/>
    <col min="12545" max="12545" width="28.140625" style="797" customWidth="1"/>
    <col min="12546" max="12546" width="12" style="797" customWidth="1"/>
    <col min="12547" max="12552" width="9.42578125" style="797" customWidth="1"/>
    <col min="12553" max="12800" width="9.140625" style="797"/>
    <col min="12801" max="12801" width="28.140625" style="797" customWidth="1"/>
    <col min="12802" max="12802" width="12" style="797" customWidth="1"/>
    <col min="12803" max="12808" width="9.42578125" style="797" customWidth="1"/>
    <col min="12809" max="13056" width="9.140625" style="797"/>
    <col min="13057" max="13057" width="28.140625" style="797" customWidth="1"/>
    <col min="13058" max="13058" width="12" style="797" customWidth="1"/>
    <col min="13059" max="13064" width="9.42578125" style="797" customWidth="1"/>
    <col min="13065" max="13312" width="9.140625" style="797"/>
    <col min="13313" max="13313" width="28.140625" style="797" customWidth="1"/>
    <col min="13314" max="13314" width="12" style="797" customWidth="1"/>
    <col min="13315" max="13320" width="9.42578125" style="797" customWidth="1"/>
    <col min="13321" max="13568" width="9.140625" style="797"/>
    <col min="13569" max="13569" width="28.140625" style="797" customWidth="1"/>
    <col min="13570" max="13570" width="12" style="797" customWidth="1"/>
    <col min="13571" max="13576" width="9.42578125" style="797" customWidth="1"/>
    <col min="13577" max="13824" width="9.140625" style="797"/>
    <col min="13825" max="13825" width="28.140625" style="797" customWidth="1"/>
    <col min="13826" max="13826" width="12" style="797" customWidth="1"/>
    <col min="13827" max="13832" width="9.42578125" style="797" customWidth="1"/>
    <col min="13833" max="14080" width="9.140625" style="797"/>
    <col min="14081" max="14081" width="28.140625" style="797" customWidth="1"/>
    <col min="14082" max="14082" width="12" style="797" customWidth="1"/>
    <col min="14083" max="14088" width="9.42578125" style="797" customWidth="1"/>
    <col min="14089" max="14336" width="9.140625" style="797"/>
    <col min="14337" max="14337" width="28.140625" style="797" customWidth="1"/>
    <col min="14338" max="14338" width="12" style="797" customWidth="1"/>
    <col min="14339" max="14344" width="9.42578125" style="797" customWidth="1"/>
    <col min="14345" max="14592" width="9.140625" style="797"/>
    <col min="14593" max="14593" width="28.140625" style="797" customWidth="1"/>
    <col min="14594" max="14594" width="12" style="797" customWidth="1"/>
    <col min="14595" max="14600" width="9.42578125" style="797" customWidth="1"/>
    <col min="14601" max="14848" width="9.140625" style="797"/>
    <col min="14849" max="14849" width="28.140625" style="797" customWidth="1"/>
    <col min="14850" max="14850" width="12" style="797" customWidth="1"/>
    <col min="14851" max="14856" width="9.42578125" style="797" customWidth="1"/>
    <col min="14857" max="15104" width="9.140625" style="797"/>
    <col min="15105" max="15105" width="28.140625" style="797" customWidth="1"/>
    <col min="15106" max="15106" width="12" style="797" customWidth="1"/>
    <col min="15107" max="15112" width="9.42578125" style="797" customWidth="1"/>
    <col min="15113" max="15360" width="9.140625" style="797"/>
    <col min="15361" max="15361" width="28.140625" style="797" customWidth="1"/>
    <col min="15362" max="15362" width="12" style="797" customWidth="1"/>
    <col min="15363" max="15368" width="9.42578125" style="797" customWidth="1"/>
    <col min="15369" max="15616" width="9.140625" style="797"/>
    <col min="15617" max="15617" width="28.140625" style="797" customWidth="1"/>
    <col min="15618" max="15618" width="12" style="797" customWidth="1"/>
    <col min="15619" max="15624" width="9.42578125" style="797" customWidth="1"/>
    <col min="15625" max="15872" width="9.140625" style="797"/>
    <col min="15873" max="15873" width="28.140625" style="797" customWidth="1"/>
    <col min="15874" max="15874" width="12" style="797" customWidth="1"/>
    <col min="15875" max="15880" width="9.42578125" style="797" customWidth="1"/>
    <col min="15881" max="16128" width="9.140625" style="797"/>
    <col min="16129" max="16129" width="28.140625" style="797" customWidth="1"/>
    <col min="16130" max="16130" width="12" style="797" customWidth="1"/>
    <col min="16131" max="16136" width="9.42578125" style="797" customWidth="1"/>
    <col min="16137" max="16384" width="9.140625" style="797"/>
  </cols>
  <sheetData>
    <row r="1" spans="1:16" ht="27.75" customHeight="1" thickBot="1">
      <c r="A1" s="746" t="s">
        <v>637</v>
      </c>
      <c r="B1" s="746"/>
      <c r="C1" s="746" t="s">
        <v>424</v>
      </c>
      <c r="D1" s="746"/>
      <c r="E1" s="746"/>
      <c r="F1" s="746"/>
      <c r="G1" s="746"/>
      <c r="H1" s="745" t="s">
        <v>546</v>
      </c>
    </row>
    <row r="2" spans="1:16" ht="18.75" customHeight="1">
      <c r="A2" s="1618"/>
      <c r="B2" s="1618"/>
      <c r="C2" s="1618"/>
      <c r="D2" s="1618"/>
      <c r="E2" s="1618"/>
      <c r="F2" s="1618"/>
      <c r="G2" s="1618"/>
      <c r="H2" s="1618"/>
    </row>
    <row r="3" spans="1:16" ht="18.75" customHeight="1">
      <c r="A3" s="1600" t="s">
        <v>545</v>
      </c>
      <c r="B3" s="1600"/>
      <c r="C3" s="1600"/>
      <c r="D3" s="1600"/>
      <c r="E3" s="1600"/>
      <c r="F3" s="1600"/>
      <c r="G3" s="1600"/>
      <c r="H3" s="1600"/>
    </row>
    <row r="4" spans="1:16" ht="18.75" customHeight="1">
      <c r="A4" s="810"/>
      <c r="B4" s="810"/>
      <c r="C4" s="810"/>
      <c r="D4" s="810"/>
      <c r="E4" s="810"/>
      <c r="F4" s="810"/>
      <c r="G4" s="810"/>
    </row>
    <row r="5" spans="1:16" ht="17.25" customHeight="1">
      <c r="A5" s="1607" t="s">
        <v>727</v>
      </c>
      <c r="B5" s="1607" t="s">
        <v>634</v>
      </c>
      <c r="C5" s="1613" t="s">
        <v>686</v>
      </c>
      <c r="D5" s="1615"/>
      <c r="E5" s="1615"/>
      <c r="F5" s="1615"/>
      <c r="G5" s="1614"/>
      <c r="H5" s="809" t="s">
        <v>633</v>
      </c>
    </row>
    <row r="6" spans="1:16" ht="17.25" customHeight="1">
      <c r="A6" s="1608"/>
      <c r="B6" s="1610"/>
      <c r="C6" s="809" t="s">
        <v>685</v>
      </c>
      <c r="D6" s="809" t="s">
        <v>684</v>
      </c>
      <c r="E6" s="809" t="s">
        <v>726</v>
      </c>
      <c r="F6" s="809" t="s">
        <v>683</v>
      </c>
      <c r="G6" s="809" t="s">
        <v>682</v>
      </c>
      <c r="H6" s="809" t="s">
        <v>631</v>
      </c>
    </row>
    <row r="7" spans="1:16" ht="17.25" customHeight="1" thickBot="1">
      <c r="A7" s="1609"/>
      <c r="B7" s="732" t="s">
        <v>681</v>
      </c>
      <c r="C7" s="808" t="s">
        <v>606</v>
      </c>
      <c r="D7" s="732" t="s">
        <v>606</v>
      </c>
      <c r="E7" s="732" t="s">
        <v>606</v>
      </c>
      <c r="F7" s="732" t="s">
        <v>606</v>
      </c>
      <c r="G7" s="732" t="s">
        <v>606</v>
      </c>
      <c r="H7" s="732" t="s">
        <v>606</v>
      </c>
    </row>
    <row r="8" spans="1:16" ht="23.25" hidden="1" customHeight="1" thickBot="1">
      <c r="A8" s="777"/>
      <c r="B8" s="777"/>
      <c r="C8" s="777"/>
      <c r="D8" s="777"/>
      <c r="E8" s="777"/>
      <c r="F8" s="777"/>
      <c r="G8" s="777"/>
      <c r="H8" s="777"/>
    </row>
    <row r="9" spans="1:16" ht="11.25" customHeight="1">
      <c r="A9" s="730"/>
      <c r="B9" s="729"/>
      <c r="C9" s="807"/>
      <c r="D9" s="806"/>
      <c r="E9" s="806"/>
      <c r="F9" s="806"/>
      <c r="G9" s="806"/>
      <c r="H9" s="806"/>
    </row>
    <row r="10" spans="1:16" ht="21" customHeight="1">
      <c r="A10" s="774" t="s">
        <v>725</v>
      </c>
      <c r="B10" s="723">
        <v>1630.5597</v>
      </c>
      <c r="C10" s="722">
        <v>10585.6595</v>
      </c>
      <c r="D10" s="724">
        <v>13469.750899999999</v>
      </c>
      <c r="E10" s="724">
        <v>17985.417300000001</v>
      </c>
      <c r="F10" s="724">
        <v>23087.848999999998</v>
      </c>
      <c r="G10" s="724">
        <v>28886.810799999999</v>
      </c>
      <c r="H10" s="724">
        <v>19082.8344</v>
      </c>
    </row>
    <row r="11" spans="1:16" ht="21" customHeight="1">
      <c r="A11" s="774" t="s">
        <v>724</v>
      </c>
      <c r="B11" s="723">
        <v>1793.6497999999999</v>
      </c>
      <c r="C11" s="722">
        <v>15202.309600000001</v>
      </c>
      <c r="D11" s="724">
        <v>20337.705300000001</v>
      </c>
      <c r="E11" s="724">
        <v>25996.9823</v>
      </c>
      <c r="F11" s="724">
        <v>35130.487699999998</v>
      </c>
      <c r="G11" s="724">
        <v>50997.932000000001</v>
      </c>
      <c r="H11" s="724">
        <v>31936.0818</v>
      </c>
    </row>
    <row r="12" spans="1:16" ht="21" customHeight="1" thickBot="1">
      <c r="A12" s="805" t="s">
        <v>690</v>
      </c>
      <c r="B12" s="717">
        <v>3.7496</v>
      </c>
      <c r="C12" s="716">
        <v>8660.2929000000004</v>
      </c>
      <c r="D12" s="718">
        <v>9738.4168000000009</v>
      </c>
      <c r="E12" s="718">
        <v>10075.655000000001</v>
      </c>
      <c r="F12" s="718">
        <v>15006.9292</v>
      </c>
      <c r="G12" s="718">
        <v>22104.124500000002</v>
      </c>
      <c r="H12" s="718">
        <v>13205.729300000001</v>
      </c>
      <c r="K12" s="804"/>
      <c r="L12" s="804"/>
      <c r="M12" s="804"/>
      <c r="N12" s="804"/>
      <c r="O12" s="804"/>
      <c r="P12" s="804"/>
    </row>
    <row r="13" spans="1:16" ht="21" customHeight="1" thickTop="1">
      <c r="A13" s="714" t="s">
        <v>214</v>
      </c>
      <c r="B13" s="711">
        <v>3427.9591</v>
      </c>
      <c r="C13" s="710">
        <v>11767.651599999999</v>
      </c>
      <c r="D13" s="712">
        <v>16041.154699999999</v>
      </c>
      <c r="E13" s="712">
        <v>21897.651600000001</v>
      </c>
      <c r="F13" s="712">
        <v>29028.6005</v>
      </c>
      <c r="G13" s="712">
        <v>40394.317600000002</v>
      </c>
      <c r="H13" s="712">
        <v>25801.728999999999</v>
      </c>
    </row>
    <row r="14" spans="1:16" ht="21" customHeight="1">
      <c r="A14" s="803"/>
      <c r="B14" s="802"/>
      <c r="C14" s="802"/>
      <c r="D14" s="802"/>
      <c r="E14" s="802"/>
      <c r="F14" s="802"/>
      <c r="G14" s="802"/>
      <c r="H14" s="802"/>
    </row>
    <row r="15" spans="1:16" ht="21" customHeight="1">
      <c r="A15" s="774" t="s">
        <v>723</v>
      </c>
      <c r="B15" s="723"/>
      <c r="C15" s="723">
        <v>69.631916324082752</v>
      </c>
      <c r="D15" s="723">
        <v>66.230436036458826</v>
      </c>
      <c r="E15" s="723">
        <v>69.182711641112292</v>
      </c>
      <c r="F15" s="723">
        <v>65.720263257261863</v>
      </c>
      <c r="G15" s="723">
        <v>56.643102312462389</v>
      </c>
      <c r="H15" s="723">
        <v>59.753211178210343</v>
      </c>
    </row>
    <row r="16" spans="1:16">
      <c r="A16" s="801"/>
      <c r="B16" s="799"/>
      <c r="C16" s="799"/>
      <c r="D16" s="799"/>
      <c r="E16" s="799"/>
      <c r="F16" s="799"/>
      <c r="G16" s="799"/>
      <c r="H16" s="799"/>
    </row>
    <row r="17" spans="1:8">
      <c r="A17" s="801"/>
      <c r="B17" s="799"/>
      <c r="C17" s="799"/>
      <c r="D17" s="799"/>
      <c r="E17" s="799"/>
      <c r="F17" s="799"/>
      <c r="G17" s="799"/>
      <c r="H17" s="799"/>
    </row>
    <row r="18" spans="1:8">
      <c r="A18" s="800" t="s">
        <v>722</v>
      </c>
      <c r="B18" s="799"/>
      <c r="C18" s="799"/>
      <c r="D18" s="799"/>
      <c r="E18" s="799"/>
      <c r="F18" s="799"/>
      <c r="G18" s="799"/>
      <c r="H18" s="799"/>
    </row>
    <row r="19" spans="1:8">
      <c r="A19" s="800" t="s">
        <v>721</v>
      </c>
      <c r="B19" s="799"/>
      <c r="C19" s="799"/>
      <c r="D19" s="799"/>
      <c r="E19" s="799"/>
      <c r="F19" s="799"/>
      <c r="G19" s="799"/>
      <c r="H19" s="799"/>
    </row>
    <row r="20" spans="1:8">
      <c r="A20" s="799"/>
      <c r="B20" s="799"/>
      <c r="C20" s="799"/>
      <c r="D20" s="799"/>
      <c r="E20" s="799"/>
      <c r="F20" s="799"/>
      <c r="G20" s="799"/>
      <c r="H20" s="799"/>
    </row>
    <row r="21" spans="1:8">
      <c r="A21" s="798"/>
      <c r="B21" s="798"/>
      <c r="C21" s="798"/>
      <c r="D21" s="798"/>
      <c r="E21" s="798"/>
      <c r="F21" s="798"/>
      <c r="G21" s="798"/>
      <c r="H21" s="798"/>
    </row>
    <row r="22" spans="1:8">
      <c r="A22" s="798"/>
      <c r="B22" s="798"/>
      <c r="C22" s="798"/>
      <c r="D22" s="798"/>
      <c r="E22" s="798"/>
      <c r="F22" s="798"/>
      <c r="G22" s="798"/>
      <c r="H22" s="798"/>
    </row>
    <row r="23" spans="1:8">
      <c r="A23" s="798"/>
      <c r="B23" s="798"/>
      <c r="C23" s="798"/>
      <c r="D23" s="798"/>
      <c r="E23" s="798"/>
      <c r="F23" s="798"/>
      <c r="G23" s="798"/>
      <c r="H23" s="798"/>
    </row>
    <row r="24" spans="1:8">
      <c r="A24" s="798"/>
      <c r="B24" s="798"/>
      <c r="C24" s="798"/>
      <c r="D24" s="798"/>
      <c r="E24" s="798"/>
      <c r="F24" s="798"/>
      <c r="G24" s="798"/>
      <c r="H24" s="798"/>
    </row>
    <row r="25" spans="1:8">
      <c r="A25" s="798"/>
      <c r="B25" s="798"/>
      <c r="C25" s="798"/>
      <c r="D25" s="798"/>
      <c r="E25" s="798"/>
      <c r="F25" s="798"/>
      <c r="G25" s="798"/>
      <c r="H25" s="798"/>
    </row>
    <row r="26" spans="1:8">
      <c r="A26" s="798"/>
      <c r="B26" s="798"/>
      <c r="C26" s="798"/>
      <c r="D26" s="798"/>
      <c r="E26" s="798"/>
      <c r="F26" s="798"/>
      <c r="G26" s="798"/>
      <c r="H26" s="798"/>
    </row>
    <row r="27" spans="1:8">
      <c r="A27" s="798"/>
      <c r="B27" s="798"/>
      <c r="C27" s="798"/>
      <c r="D27" s="798"/>
      <c r="E27" s="798"/>
      <c r="F27" s="798"/>
      <c r="G27" s="798"/>
      <c r="H27" s="798"/>
    </row>
    <row r="28" spans="1:8">
      <c r="A28" s="798"/>
      <c r="B28" s="798"/>
      <c r="C28" s="798"/>
      <c r="D28" s="798"/>
      <c r="E28" s="798"/>
      <c r="F28" s="798"/>
      <c r="G28" s="798"/>
      <c r="H28" s="798"/>
    </row>
    <row r="29" spans="1:8">
      <c r="A29" s="798"/>
      <c r="B29" s="798"/>
      <c r="C29" s="798"/>
      <c r="D29" s="798"/>
      <c r="E29" s="798"/>
      <c r="F29" s="798"/>
      <c r="G29" s="798"/>
      <c r="H29" s="798"/>
    </row>
    <row r="30" spans="1:8">
      <c r="A30" s="798"/>
      <c r="B30" s="798"/>
      <c r="C30" s="798"/>
      <c r="D30" s="798"/>
      <c r="E30" s="798"/>
      <c r="F30" s="798"/>
      <c r="G30" s="798"/>
      <c r="H30" s="798"/>
    </row>
    <row r="31" spans="1:8">
      <c r="A31" s="798"/>
      <c r="B31" s="798"/>
      <c r="C31" s="798"/>
      <c r="D31" s="798"/>
      <c r="E31" s="798"/>
      <c r="F31" s="798"/>
      <c r="G31" s="798"/>
      <c r="H31" s="798"/>
    </row>
    <row r="32" spans="1:8">
      <c r="A32" s="798"/>
      <c r="B32" s="798"/>
      <c r="C32" s="798"/>
      <c r="D32" s="798"/>
      <c r="E32" s="798"/>
      <c r="F32" s="798"/>
      <c r="G32" s="798"/>
      <c r="H32" s="798"/>
    </row>
    <row r="33" spans="1:8">
      <c r="A33" s="798"/>
      <c r="B33" s="798"/>
      <c r="C33" s="798"/>
      <c r="D33" s="798"/>
      <c r="E33" s="798"/>
      <c r="F33" s="798"/>
      <c r="G33" s="798"/>
      <c r="H33" s="798"/>
    </row>
    <row r="34" spans="1:8">
      <c r="A34" s="798"/>
      <c r="B34" s="798"/>
      <c r="C34" s="798"/>
      <c r="D34" s="798"/>
      <c r="E34" s="798"/>
      <c r="F34" s="798"/>
      <c r="G34" s="798"/>
      <c r="H34" s="798"/>
    </row>
    <row r="35" spans="1:8">
      <c r="A35" s="798"/>
      <c r="B35" s="798"/>
      <c r="C35" s="798"/>
      <c r="D35" s="798"/>
      <c r="E35" s="798"/>
      <c r="F35" s="798"/>
      <c r="G35" s="798"/>
      <c r="H35" s="798"/>
    </row>
    <row r="36" spans="1:8">
      <c r="A36" s="798"/>
      <c r="B36" s="798"/>
      <c r="C36" s="798"/>
      <c r="D36" s="798"/>
      <c r="E36" s="798"/>
      <c r="F36" s="798"/>
      <c r="G36" s="798"/>
      <c r="H36" s="798"/>
    </row>
    <row r="37" spans="1:8">
      <c r="A37" s="798"/>
      <c r="B37" s="798"/>
      <c r="C37" s="798"/>
      <c r="D37" s="798"/>
      <c r="E37" s="798"/>
      <c r="F37" s="798"/>
      <c r="G37" s="798"/>
      <c r="H37" s="798"/>
    </row>
    <row r="38" spans="1:8">
      <c r="A38" s="798"/>
      <c r="B38" s="798"/>
      <c r="C38" s="798"/>
      <c r="D38" s="798"/>
      <c r="E38" s="798"/>
      <c r="F38" s="798"/>
      <c r="G38" s="798"/>
      <c r="H38" s="798"/>
    </row>
    <row r="39" spans="1:8">
      <c r="A39" s="798"/>
      <c r="B39" s="798"/>
      <c r="C39" s="798"/>
      <c r="D39" s="798"/>
      <c r="E39" s="798"/>
      <c r="F39" s="798"/>
      <c r="G39" s="798"/>
      <c r="H39" s="798"/>
    </row>
    <row r="40" spans="1:8">
      <c r="A40" s="798"/>
      <c r="B40" s="798"/>
      <c r="C40" s="798"/>
      <c r="D40" s="798"/>
      <c r="E40" s="798"/>
      <c r="F40" s="798"/>
      <c r="G40" s="798"/>
      <c r="H40" s="798"/>
    </row>
    <row r="41" spans="1:8">
      <c r="A41" s="798"/>
      <c r="B41" s="798"/>
      <c r="C41" s="798"/>
      <c r="D41" s="798"/>
      <c r="E41" s="798"/>
      <c r="F41" s="798"/>
      <c r="G41" s="798"/>
      <c r="H41" s="798"/>
    </row>
    <row r="42" spans="1:8">
      <c r="A42" s="798"/>
      <c r="B42" s="798"/>
      <c r="C42" s="798"/>
      <c r="D42" s="798"/>
      <c r="E42" s="798"/>
      <c r="F42" s="798"/>
      <c r="G42" s="798"/>
      <c r="H42" s="798"/>
    </row>
    <row r="43" spans="1:8">
      <c r="A43" s="798"/>
      <c r="B43" s="798"/>
      <c r="C43" s="798"/>
      <c r="D43" s="798"/>
      <c r="E43" s="798"/>
      <c r="F43" s="798"/>
      <c r="G43" s="798"/>
      <c r="H43" s="798"/>
    </row>
    <row r="44" spans="1:8">
      <c r="A44" s="798"/>
      <c r="B44" s="798"/>
      <c r="C44" s="798"/>
      <c r="D44" s="798"/>
      <c r="E44" s="798"/>
      <c r="F44" s="798"/>
      <c r="G44" s="798"/>
      <c r="H44" s="798"/>
    </row>
    <row r="45" spans="1:8">
      <c r="A45" s="798"/>
      <c r="B45" s="798"/>
      <c r="C45" s="798"/>
      <c r="D45" s="798"/>
      <c r="E45" s="798"/>
      <c r="F45" s="798"/>
      <c r="G45" s="798"/>
      <c r="H45" s="798"/>
    </row>
    <row r="46" spans="1:8">
      <c r="A46" s="798"/>
      <c r="B46" s="798"/>
      <c r="C46" s="798"/>
      <c r="D46" s="798"/>
      <c r="E46" s="798"/>
      <c r="F46" s="798"/>
      <c r="G46" s="798"/>
      <c r="H46" s="798"/>
    </row>
    <row r="47" spans="1:8">
      <c r="A47" s="798"/>
      <c r="B47" s="798"/>
      <c r="C47" s="798"/>
      <c r="D47" s="798"/>
      <c r="E47" s="798"/>
      <c r="F47" s="798"/>
      <c r="G47" s="798"/>
      <c r="H47" s="798"/>
    </row>
    <row r="48" spans="1:8">
      <c r="A48" s="798"/>
      <c r="B48" s="798"/>
      <c r="C48" s="798"/>
      <c r="D48" s="798"/>
      <c r="E48" s="798"/>
      <c r="F48" s="798"/>
      <c r="G48" s="798"/>
      <c r="H48" s="798"/>
    </row>
  </sheetData>
  <mergeCells count="5">
    <mergeCell ref="A2:H2"/>
    <mergeCell ref="A3:H3"/>
    <mergeCell ref="A5:A7"/>
    <mergeCell ref="B5:B6"/>
    <mergeCell ref="C5:G5"/>
  </mergeCells>
  <printOptions horizontalCentered="1"/>
  <pageMargins left="0.39370078740157483" right="0.43307086614173229" top="0.74803149606299213" bottom="0.59055118110236227" header="0.51181102362204722" footer="0.51181102362204722"/>
  <pageSetup paperSize="9" scale="88" orientation="portrait" r:id="rId1"/>
  <headerFooter>
    <oddHeader>&amp;RStrana 6</oddHead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7"/>
  <sheetViews>
    <sheetView zoomScale="90" zoomScaleNormal="90" workbookViewId="0">
      <selection activeCell="D25" sqref="D25"/>
    </sheetView>
  </sheetViews>
  <sheetFormatPr defaultColWidth="8.28515625" defaultRowHeight="12.75"/>
  <cols>
    <col min="1" max="1" width="5.140625" style="705" customWidth="1"/>
    <col min="2" max="2" width="35.140625" style="705" customWidth="1"/>
    <col min="3" max="3" width="13.140625" style="705" customWidth="1"/>
    <col min="4" max="14" width="11.42578125" style="705" customWidth="1"/>
    <col min="15" max="232" width="8.28515625" style="705"/>
    <col min="233" max="233" width="6.28515625" style="705" customWidth="1"/>
    <col min="234" max="234" width="35.140625" style="705" customWidth="1"/>
    <col min="235" max="235" width="10.28515625" style="705" customWidth="1"/>
    <col min="236" max="238" width="8.28515625" style="705"/>
    <col min="239" max="241" width="8.85546875" style="705" customWidth="1"/>
    <col min="242" max="247" width="11.28515625" style="705" customWidth="1"/>
    <col min="248" max="488" width="8.28515625" style="705"/>
    <col min="489" max="489" width="6.28515625" style="705" customWidth="1"/>
    <col min="490" max="490" width="35.140625" style="705" customWidth="1"/>
    <col min="491" max="491" width="10.28515625" style="705" customWidth="1"/>
    <col min="492" max="494" width="8.28515625" style="705"/>
    <col min="495" max="497" width="8.85546875" style="705" customWidth="1"/>
    <col min="498" max="503" width="11.28515625" style="705" customWidth="1"/>
    <col min="504" max="744" width="8.28515625" style="705"/>
    <col min="745" max="745" width="6.28515625" style="705" customWidth="1"/>
    <col min="746" max="746" width="35.140625" style="705" customWidth="1"/>
    <col min="747" max="747" width="10.28515625" style="705" customWidth="1"/>
    <col min="748" max="750" width="8.28515625" style="705"/>
    <col min="751" max="753" width="8.85546875" style="705" customWidth="1"/>
    <col min="754" max="759" width="11.28515625" style="705" customWidth="1"/>
    <col min="760" max="1000" width="8.28515625" style="705"/>
    <col min="1001" max="1001" width="6.28515625" style="705" customWidth="1"/>
    <col min="1002" max="1002" width="35.140625" style="705" customWidth="1"/>
    <col min="1003" max="1003" width="10.28515625" style="705" customWidth="1"/>
    <col min="1004" max="1006" width="8.28515625" style="705"/>
    <col min="1007" max="1009" width="8.85546875" style="705" customWidth="1"/>
    <col min="1010" max="1015" width="11.28515625" style="705" customWidth="1"/>
    <col min="1016" max="1256" width="8.28515625" style="705"/>
    <col min="1257" max="1257" width="6.28515625" style="705" customWidth="1"/>
    <col min="1258" max="1258" width="35.140625" style="705" customWidth="1"/>
    <col min="1259" max="1259" width="10.28515625" style="705" customWidth="1"/>
    <col min="1260" max="1262" width="8.28515625" style="705"/>
    <col min="1263" max="1265" width="8.85546875" style="705" customWidth="1"/>
    <col min="1266" max="1271" width="11.28515625" style="705" customWidth="1"/>
    <col min="1272" max="1512" width="8.28515625" style="705"/>
    <col min="1513" max="1513" width="6.28515625" style="705" customWidth="1"/>
    <col min="1514" max="1514" width="35.140625" style="705" customWidth="1"/>
    <col min="1515" max="1515" width="10.28515625" style="705" customWidth="1"/>
    <col min="1516" max="1518" width="8.28515625" style="705"/>
    <col min="1519" max="1521" width="8.85546875" style="705" customWidth="1"/>
    <col min="1522" max="1527" width="11.28515625" style="705" customWidth="1"/>
    <col min="1528" max="1768" width="8.28515625" style="705"/>
    <col min="1769" max="1769" width="6.28515625" style="705" customWidth="1"/>
    <col min="1770" max="1770" width="35.140625" style="705" customWidth="1"/>
    <col min="1771" max="1771" width="10.28515625" style="705" customWidth="1"/>
    <col min="1772" max="1774" width="8.28515625" style="705"/>
    <col min="1775" max="1777" width="8.85546875" style="705" customWidth="1"/>
    <col min="1778" max="1783" width="11.28515625" style="705" customWidth="1"/>
    <col min="1784" max="2024" width="8.28515625" style="705"/>
    <col min="2025" max="2025" width="6.28515625" style="705" customWidth="1"/>
    <col min="2026" max="2026" width="35.140625" style="705" customWidth="1"/>
    <col min="2027" max="2027" width="10.28515625" style="705" customWidth="1"/>
    <col min="2028" max="2030" width="8.28515625" style="705"/>
    <col min="2031" max="2033" width="8.85546875" style="705" customWidth="1"/>
    <col min="2034" max="2039" width="11.28515625" style="705" customWidth="1"/>
    <col min="2040" max="2280" width="8.28515625" style="705"/>
    <col min="2281" max="2281" width="6.28515625" style="705" customWidth="1"/>
    <col min="2282" max="2282" width="35.140625" style="705" customWidth="1"/>
    <col min="2283" max="2283" width="10.28515625" style="705" customWidth="1"/>
    <col min="2284" max="2286" width="8.28515625" style="705"/>
    <col min="2287" max="2289" width="8.85546875" style="705" customWidth="1"/>
    <col min="2290" max="2295" width="11.28515625" style="705" customWidth="1"/>
    <col min="2296" max="2536" width="8.28515625" style="705"/>
    <col min="2537" max="2537" width="6.28515625" style="705" customWidth="1"/>
    <col min="2538" max="2538" width="35.140625" style="705" customWidth="1"/>
    <col min="2539" max="2539" width="10.28515625" style="705" customWidth="1"/>
    <col min="2540" max="2542" width="8.28515625" style="705"/>
    <col min="2543" max="2545" width="8.85546875" style="705" customWidth="1"/>
    <col min="2546" max="2551" width="11.28515625" style="705" customWidth="1"/>
    <col min="2552" max="2792" width="8.28515625" style="705"/>
    <col min="2793" max="2793" width="6.28515625" style="705" customWidth="1"/>
    <col min="2794" max="2794" width="35.140625" style="705" customWidth="1"/>
    <col min="2795" max="2795" width="10.28515625" style="705" customWidth="1"/>
    <col min="2796" max="2798" width="8.28515625" style="705"/>
    <col min="2799" max="2801" width="8.85546875" style="705" customWidth="1"/>
    <col min="2802" max="2807" width="11.28515625" style="705" customWidth="1"/>
    <col min="2808" max="3048" width="8.28515625" style="705"/>
    <col min="3049" max="3049" width="6.28515625" style="705" customWidth="1"/>
    <col min="3050" max="3050" width="35.140625" style="705" customWidth="1"/>
    <col min="3051" max="3051" width="10.28515625" style="705" customWidth="1"/>
    <col min="3052" max="3054" width="8.28515625" style="705"/>
    <col min="3055" max="3057" width="8.85546875" style="705" customWidth="1"/>
    <col min="3058" max="3063" width="11.28515625" style="705" customWidth="1"/>
    <col min="3064" max="3304" width="8.28515625" style="705"/>
    <col min="3305" max="3305" width="6.28515625" style="705" customWidth="1"/>
    <col min="3306" max="3306" width="35.140625" style="705" customWidth="1"/>
    <col min="3307" max="3307" width="10.28515625" style="705" customWidth="1"/>
    <col min="3308" max="3310" width="8.28515625" style="705"/>
    <col min="3311" max="3313" width="8.85546875" style="705" customWidth="1"/>
    <col min="3314" max="3319" width="11.28515625" style="705" customWidth="1"/>
    <col min="3320" max="3560" width="8.28515625" style="705"/>
    <col min="3561" max="3561" width="6.28515625" style="705" customWidth="1"/>
    <col min="3562" max="3562" width="35.140625" style="705" customWidth="1"/>
    <col min="3563" max="3563" width="10.28515625" style="705" customWidth="1"/>
    <col min="3564" max="3566" width="8.28515625" style="705"/>
    <col min="3567" max="3569" width="8.85546875" style="705" customWidth="1"/>
    <col min="3570" max="3575" width="11.28515625" style="705" customWidth="1"/>
    <col min="3576" max="3816" width="8.28515625" style="705"/>
    <col min="3817" max="3817" width="6.28515625" style="705" customWidth="1"/>
    <col min="3818" max="3818" width="35.140625" style="705" customWidth="1"/>
    <col min="3819" max="3819" width="10.28515625" style="705" customWidth="1"/>
    <col min="3820" max="3822" width="8.28515625" style="705"/>
    <col min="3823" max="3825" width="8.85546875" style="705" customWidth="1"/>
    <col min="3826" max="3831" width="11.28515625" style="705" customWidth="1"/>
    <col min="3832" max="4072" width="8.28515625" style="705"/>
    <col min="4073" max="4073" width="6.28515625" style="705" customWidth="1"/>
    <col min="4074" max="4074" width="35.140625" style="705" customWidth="1"/>
    <col min="4075" max="4075" width="10.28515625" style="705" customWidth="1"/>
    <col min="4076" max="4078" width="8.28515625" style="705"/>
    <col min="4079" max="4081" width="8.85546875" style="705" customWidth="1"/>
    <col min="4082" max="4087" width="11.28515625" style="705" customWidth="1"/>
    <col min="4088" max="4328" width="8.28515625" style="705"/>
    <col min="4329" max="4329" width="6.28515625" style="705" customWidth="1"/>
    <col min="4330" max="4330" width="35.140625" style="705" customWidth="1"/>
    <col min="4331" max="4331" width="10.28515625" style="705" customWidth="1"/>
    <col min="4332" max="4334" width="8.28515625" style="705"/>
    <col min="4335" max="4337" width="8.85546875" style="705" customWidth="1"/>
    <col min="4338" max="4343" width="11.28515625" style="705" customWidth="1"/>
    <col min="4344" max="4584" width="8.28515625" style="705"/>
    <col min="4585" max="4585" width="6.28515625" style="705" customWidth="1"/>
    <col min="4586" max="4586" width="35.140625" style="705" customWidth="1"/>
    <col min="4587" max="4587" width="10.28515625" style="705" customWidth="1"/>
    <col min="4588" max="4590" width="8.28515625" style="705"/>
    <col min="4591" max="4593" width="8.85546875" style="705" customWidth="1"/>
    <col min="4594" max="4599" width="11.28515625" style="705" customWidth="1"/>
    <col min="4600" max="4840" width="8.28515625" style="705"/>
    <col min="4841" max="4841" width="6.28515625" style="705" customWidth="1"/>
    <col min="4842" max="4842" width="35.140625" style="705" customWidth="1"/>
    <col min="4843" max="4843" width="10.28515625" style="705" customWidth="1"/>
    <col min="4844" max="4846" width="8.28515625" style="705"/>
    <col min="4847" max="4849" width="8.85546875" style="705" customWidth="1"/>
    <col min="4850" max="4855" width="11.28515625" style="705" customWidth="1"/>
    <col min="4856" max="5096" width="8.28515625" style="705"/>
    <col min="5097" max="5097" width="6.28515625" style="705" customWidth="1"/>
    <col min="5098" max="5098" width="35.140625" style="705" customWidth="1"/>
    <col min="5099" max="5099" width="10.28515625" style="705" customWidth="1"/>
    <col min="5100" max="5102" width="8.28515625" style="705"/>
    <col min="5103" max="5105" width="8.85546875" style="705" customWidth="1"/>
    <col min="5106" max="5111" width="11.28515625" style="705" customWidth="1"/>
    <col min="5112" max="5352" width="8.28515625" style="705"/>
    <col min="5353" max="5353" width="6.28515625" style="705" customWidth="1"/>
    <col min="5354" max="5354" width="35.140625" style="705" customWidth="1"/>
    <col min="5355" max="5355" width="10.28515625" style="705" customWidth="1"/>
    <col min="5356" max="5358" width="8.28515625" style="705"/>
    <col min="5359" max="5361" width="8.85546875" style="705" customWidth="1"/>
    <col min="5362" max="5367" width="11.28515625" style="705" customWidth="1"/>
    <col min="5368" max="5608" width="8.28515625" style="705"/>
    <col min="5609" max="5609" width="6.28515625" style="705" customWidth="1"/>
    <col min="5610" max="5610" width="35.140625" style="705" customWidth="1"/>
    <col min="5611" max="5611" width="10.28515625" style="705" customWidth="1"/>
    <col min="5612" max="5614" width="8.28515625" style="705"/>
    <col min="5615" max="5617" width="8.85546875" style="705" customWidth="1"/>
    <col min="5618" max="5623" width="11.28515625" style="705" customWidth="1"/>
    <col min="5624" max="5864" width="8.28515625" style="705"/>
    <col min="5865" max="5865" width="6.28515625" style="705" customWidth="1"/>
    <col min="5866" max="5866" width="35.140625" style="705" customWidth="1"/>
    <col min="5867" max="5867" width="10.28515625" style="705" customWidth="1"/>
    <col min="5868" max="5870" width="8.28515625" style="705"/>
    <col min="5871" max="5873" width="8.85546875" style="705" customWidth="1"/>
    <col min="5874" max="5879" width="11.28515625" style="705" customWidth="1"/>
    <col min="5880" max="6120" width="8.28515625" style="705"/>
    <col min="6121" max="6121" width="6.28515625" style="705" customWidth="1"/>
    <col min="6122" max="6122" width="35.140625" style="705" customWidth="1"/>
    <col min="6123" max="6123" width="10.28515625" style="705" customWidth="1"/>
    <col min="6124" max="6126" width="8.28515625" style="705"/>
    <col min="6127" max="6129" width="8.85546875" style="705" customWidth="1"/>
    <col min="6130" max="6135" width="11.28515625" style="705" customWidth="1"/>
    <col min="6136" max="6376" width="8.28515625" style="705"/>
    <col min="6377" max="6377" width="6.28515625" style="705" customWidth="1"/>
    <col min="6378" max="6378" width="35.140625" style="705" customWidth="1"/>
    <col min="6379" max="6379" width="10.28515625" style="705" customWidth="1"/>
    <col min="6380" max="6382" width="8.28515625" style="705"/>
    <col min="6383" max="6385" width="8.85546875" style="705" customWidth="1"/>
    <col min="6386" max="6391" width="11.28515625" style="705" customWidth="1"/>
    <col min="6392" max="6632" width="8.28515625" style="705"/>
    <col min="6633" max="6633" width="6.28515625" style="705" customWidth="1"/>
    <col min="6634" max="6634" width="35.140625" style="705" customWidth="1"/>
    <col min="6635" max="6635" width="10.28515625" style="705" customWidth="1"/>
    <col min="6636" max="6638" width="8.28515625" style="705"/>
    <col min="6639" max="6641" width="8.85546875" style="705" customWidth="1"/>
    <col min="6642" max="6647" width="11.28515625" style="705" customWidth="1"/>
    <col min="6648" max="6888" width="8.28515625" style="705"/>
    <col min="6889" max="6889" width="6.28515625" style="705" customWidth="1"/>
    <col min="6890" max="6890" width="35.140625" style="705" customWidth="1"/>
    <col min="6891" max="6891" width="10.28515625" style="705" customWidth="1"/>
    <col min="6892" max="6894" width="8.28515625" style="705"/>
    <col min="6895" max="6897" width="8.85546875" style="705" customWidth="1"/>
    <col min="6898" max="6903" width="11.28515625" style="705" customWidth="1"/>
    <col min="6904" max="7144" width="8.28515625" style="705"/>
    <col min="7145" max="7145" width="6.28515625" style="705" customWidth="1"/>
    <col min="7146" max="7146" width="35.140625" style="705" customWidth="1"/>
    <col min="7147" max="7147" width="10.28515625" style="705" customWidth="1"/>
    <col min="7148" max="7150" width="8.28515625" style="705"/>
    <col min="7151" max="7153" width="8.85546875" style="705" customWidth="1"/>
    <col min="7154" max="7159" width="11.28515625" style="705" customWidth="1"/>
    <col min="7160" max="7400" width="8.28515625" style="705"/>
    <col min="7401" max="7401" width="6.28515625" style="705" customWidth="1"/>
    <col min="7402" max="7402" width="35.140625" style="705" customWidth="1"/>
    <col min="7403" max="7403" width="10.28515625" style="705" customWidth="1"/>
    <col min="7404" max="7406" width="8.28515625" style="705"/>
    <col min="7407" max="7409" width="8.85546875" style="705" customWidth="1"/>
    <col min="7410" max="7415" width="11.28515625" style="705" customWidth="1"/>
    <col min="7416" max="7656" width="8.28515625" style="705"/>
    <col min="7657" max="7657" width="6.28515625" style="705" customWidth="1"/>
    <col min="7658" max="7658" width="35.140625" style="705" customWidth="1"/>
    <col min="7659" max="7659" width="10.28515625" style="705" customWidth="1"/>
    <col min="7660" max="7662" width="8.28515625" style="705"/>
    <col min="7663" max="7665" width="8.85546875" style="705" customWidth="1"/>
    <col min="7666" max="7671" width="11.28515625" style="705" customWidth="1"/>
    <col min="7672" max="7912" width="8.28515625" style="705"/>
    <col min="7913" max="7913" width="6.28515625" style="705" customWidth="1"/>
    <col min="7914" max="7914" width="35.140625" style="705" customWidth="1"/>
    <col min="7915" max="7915" width="10.28515625" style="705" customWidth="1"/>
    <col min="7916" max="7918" width="8.28515625" style="705"/>
    <col min="7919" max="7921" width="8.85546875" style="705" customWidth="1"/>
    <col min="7922" max="7927" width="11.28515625" style="705" customWidth="1"/>
    <col min="7928" max="8168" width="8.28515625" style="705"/>
    <col min="8169" max="8169" width="6.28515625" style="705" customWidth="1"/>
    <col min="8170" max="8170" width="35.140625" style="705" customWidth="1"/>
    <col min="8171" max="8171" width="10.28515625" style="705" customWidth="1"/>
    <col min="8172" max="8174" width="8.28515625" style="705"/>
    <col min="8175" max="8177" width="8.85546875" style="705" customWidth="1"/>
    <col min="8178" max="8183" width="11.28515625" style="705" customWidth="1"/>
    <col min="8184" max="8424" width="8.28515625" style="705"/>
    <col min="8425" max="8425" width="6.28515625" style="705" customWidth="1"/>
    <col min="8426" max="8426" width="35.140625" style="705" customWidth="1"/>
    <col min="8427" max="8427" width="10.28515625" style="705" customWidth="1"/>
    <col min="8428" max="8430" width="8.28515625" style="705"/>
    <col min="8431" max="8433" width="8.85546875" style="705" customWidth="1"/>
    <col min="8434" max="8439" width="11.28515625" style="705" customWidth="1"/>
    <col min="8440" max="8680" width="8.28515625" style="705"/>
    <col min="8681" max="8681" width="6.28515625" style="705" customWidth="1"/>
    <col min="8682" max="8682" width="35.140625" style="705" customWidth="1"/>
    <col min="8683" max="8683" width="10.28515625" style="705" customWidth="1"/>
    <col min="8684" max="8686" width="8.28515625" style="705"/>
    <col min="8687" max="8689" width="8.85546875" style="705" customWidth="1"/>
    <col min="8690" max="8695" width="11.28515625" style="705" customWidth="1"/>
    <col min="8696" max="8936" width="8.28515625" style="705"/>
    <col min="8937" max="8937" width="6.28515625" style="705" customWidth="1"/>
    <col min="8938" max="8938" width="35.140625" style="705" customWidth="1"/>
    <col min="8939" max="8939" width="10.28515625" style="705" customWidth="1"/>
    <col min="8940" max="8942" width="8.28515625" style="705"/>
    <col min="8943" max="8945" width="8.85546875" style="705" customWidth="1"/>
    <col min="8946" max="8951" width="11.28515625" style="705" customWidth="1"/>
    <col min="8952" max="9192" width="8.28515625" style="705"/>
    <col min="9193" max="9193" width="6.28515625" style="705" customWidth="1"/>
    <col min="9194" max="9194" width="35.140625" style="705" customWidth="1"/>
    <col min="9195" max="9195" width="10.28515625" style="705" customWidth="1"/>
    <col min="9196" max="9198" width="8.28515625" style="705"/>
    <col min="9199" max="9201" width="8.85546875" style="705" customWidth="1"/>
    <col min="9202" max="9207" width="11.28515625" style="705" customWidth="1"/>
    <col min="9208" max="9448" width="8.28515625" style="705"/>
    <col min="9449" max="9449" width="6.28515625" style="705" customWidth="1"/>
    <col min="9450" max="9450" width="35.140625" style="705" customWidth="1"/>
    <col min="9451" max="9451" width="10.28515625" style="705" customWidth="1"/>
    <col min="9452" max="9454" width="8.28515625" style="705"/>
    <col min="9455" max="9457" width="8.85546875" style="705" customWidth="1"/>
    <col min="9458" max="9463" width="11.28515625" style="705" customWidth="1"/>
    <col min="9464" max="9704" width="8.28515625" style="705"/>
    <col min="9705" max="9705" width="6.28515625" style="705" customWidth="1"/>
    <col min="9706" max="9706" width="35.140625" style="705" customWidth="1"/>
    <col min="9707" max="9707" width="10.28515625" style="705" customWidth="1"/>
    <col min="9708" max="9710" width="8.28515625" style="705"/>
    <col min="9711" max="9713" width="8.85546875" style="705" customWidth="1"/>
    <col min="9714" max="9719" width="11.28515625" style="705" customWidth="1"/>
    <col min="9720" max="9960" width="8.28515625" style="705"/>
    <col min="9961" max="9961" width="6.28515625" style="705" customWidth="1"/>
    <col min="9962" max="9962" width="35.140625" style="705" customWidth="1"/>
    <col min="9963" max="9963" width="10.28515625" style="705" customWidth="1"/>
    <col min="9964" max="9966" width="8.28515625" style="705"/>
    <col min="9967" max="9969" width="8.85546875" style="705" customWidth="1"/>
    <col min="9970" max="9975" width="11.28515625" style="705" customWidth="1"/>
    <col min="9976" max="10216" width="8.28515625" style="705"/>
    <col min="10217" max="10217" width="6.28515625" style="705" customWidth="1"/>
    <col min="10218" max="10218" width="35.140625" style="705" customWidth="1"/>
    <col min="10219" max="10219" width="10.28515625" style="705" customWidth="1"/>
    <col min="10220" max="10222" width="8.28515625" style="705"/>
    <col min="10223" max="10225" width="8.85546875" style="705" customWidth="1"/>
    <col min="10226" max="10231" width="11.28515625" style="705" customWidth="1"/>
    <col min="10232" max="10472" width="8.28515625" style="705"/>
    <col min="10473" max="10473" width="6.28515625" style="705" customWidth="1"/>
    <col min="10474" max="10474" width="35.140625" style="705" customWidth="1"/>
    <col min="10475" max="10475" width="10.28515625" style="705" customWidth="1"/>
    <col min="10476" max="10478" width="8.28515625" style="705"/>
    <col min="10479" max="10481" width="8.85546875" style="705" customWidth="1"/>
    <col min="10482" max="10487" width="11.28515625" style="705" customWidth="1"/>
    <col min="10488" max="10728" width="8.28515625" style="705"/>
    <col min="10729" max="10729" width="6.28515625" style="705" customWidth="1"/>
    <col min="10730" max="10730" width="35.140625" style="705" customWidth="1"/>
    <col min="10731" max="10731" width="10.28515625" style="705" customWidth="1"/>
    <col min="10732" max="10734" width="8.28515625" style="705"/>
    <col min="10735" max="10737" width="8.85546875" style="705" customWidth="1"/>
    <col min="10738" max="10743" width="11.28515625" style="705" customWidth="1"/>
    <col min="10744" max="10984" width="8.28515625" style="705"/>
    <col min="10985" max="10985" width="6.28515625" style="705" customWidth="1"/>
    <col min="10986" max="10986" width="35.140625" style="705" customWidth="1"/>
    <col min="10987" max="10987" width="10.28515625" style="705" customWidth="1"/>
    <col min="10988" max="10990" width="8.28515625" style="705"/>
    <col min="10991" max="10993" width="8.85546875" style="705" customWidth="1"/>
    <col min="10994" max="10999" width="11.28515625" style="705" customWidth="1"/>
    <col min="11000" max="11240" width="8.28515625" style="705"/>
    <col min="11241" max="11241" width="6.28515625" style="705" customWidth="1"/>
    <col min="11242" max="11242" width="35.140625" style="705" customWidth="1"/>
    <col min="11243" max="11243" width="10.28515625" style="705" customWidth="1"/>
    <col min="11244" max="11246" width="8.28515625" style="705"/>
    <col min="11247" max="11249" width="8.85546875" style="705" customWidth="1"/>
    <col min="11250" max="11255" width="11.28515625" style="705" customWidth="1"/>
    <col min="11256" max="11496" width="8.28515625" style="705"/>
    <col min="11497" max="11497" width="6.28515625" style="705" customWidth="1"/>
    <col min="11498" max="11498" width="35.140625" style="705" customWidth="1"/>
    <col min="11499" max="11499" width="10.28515625" style="705" customWidth="1"/>
    <col min="11500" max="11502" width="8.28515625" style="705"/>
    <col min="11503" max="11505" width="8.85546875" style="705" customWidth="1"/>
    <col min="11506" max="11511" width="11.28515625" style="705" customWidth="1"/>
    <col min="11512" max="11752" width="8.28515625" style="705"/>
    <col min="11753" max="11753" width="6.28515625" style="705" customWidth="1"/>
    <col min="11754" max="11754" width="35.140625" style="705" customWidth="1"/>
    <col min="11755" max="11755" width="10.28515625" style="705" customWidth="1"/>
    <col min="11756" max="11758" width="8.28515625" style="705"/>
    <col min="11759" max="11761" width="8.85546875" style="705" customWidth="1"/>
    <col min="11762" max="11767" width="11.28515625" style="705" customWidth="1"/>
    <col min="11768" max="12008" width="8.28515625" style="705"/>
    <col min="12009" max="12009" width="6.28515625" style="705" customWidth="1"/>
    <col min="12010" max="12010" width="35.140625" style="705" customWidth="1"/>
    <col min="12011" max="12011" width="10.28515625" style="705" customWidth="1"/>
    <col min="12012" max="12014" width="8.28515625" style="705"/>
    <col min="12015" max="12017" width="8.85546875" style="705" customWidth="1"/>
    <col min="12018" max="12023" width="11.28515625" style="705" customWidth="1"/>
    <col min="12024" max="12264" width="8.28515625" style="705"/>
    <col min="12265" max="12265" width="6.28515625" style="705" customWidth="1"/>
    <col min="12266" max="12266" width="35.140625" style="705" customWidth="1"/>
    <col min="12267" max="12267" width="10.28515625" style="705" customWidth="1"/>
    <col min="12268" max="12270" width="8.28515625" style="705"/>
    <col min="12271" max="12273" width="8.85546875" style="705" customWidth="1"/>
    <col min="12274" max="12279" width="11.28515625" style="705" customWidth="1"/>
    <col min="12280" max="12520" width="8.28515625" style="705"/>
    <col min="12521" max="12521" width="6.28515625" style="705" customWidth="1"/>
    <col min="12522" max="12522" width="35.140625" style="705" customWidth="1"/>
    <col min="12523" max="12523" width="10.28515625" style="705" customWidth="1"/>
    <col min="12524" max="12526" width="8.28515625" style="705"/>
    <col min="12527" max="12529" width="8.85546875" style="705" customWidth="1"/>
    <col min="12530" max="12535" width="11.28515625" style="705" customWidth="1"/>
    <col min="12536" max="12776" width="8.28515625" style="705"/>
    <col min="12777" max="12777" width="6.28515625" style="705" customWidth="1"/>
    <col min="12778" max="12778" width="35.140625" style="705" customWidth="1"/>
    <col min="12779" max="12779" width="10.28515625" style="705" customWidth="1"/>
    <col min="12780" max="12782" width="8.28515625" style="705"/>
    <col min="12783" max="12785" width="8.85546875" style="705" customWidth="1"/>
    <col min="12786" max="12791" width="11.28515625" style="705" customWidth="1"/>
    <col min="12792" max="13032" width="8.28515625" style="705"/>
    <col min="13033" max="13033" width="6.28515625" style="705" customWidth="1"/>
    <col min="13034" max="13034" width="35.140625" style="705" customWidth="1"/>
    <col min="13035" max="13035" width="10.28515625" style="705" customWidth="1"/>
    <col min="13036" max="13038" width="8.28515625" style="705"/>
    <col min="13039" max="13041" width="8.85546875" style="705" customWidth="1"/>
    <col min="13042" max="13047" width="11.28515625" style="705" customWidth="1"/>
    <col min="13048" max="13288" width="8.28515625" style="705"/>
    <col min="13289" max="13289" width="6.28515625" style="705" customWidth="1"/>
    <col min="13290" max="13290" width="35.140625" style="705" customWidth="1"/>
    <col min="13291" max="13291" width="10.28515625" style="705" customWidth="1"/>
    <col min="13292" max="13294" width="8.28515625" style="705"/>
    <col min="13295" max="13297" width="8.85546875" style="705" customWidth="1"/>
    <col min="13298" max="13303" width="11.28515625" style="705" customWidth="1"/>
    <col min="13304" max="13544" width="8.28515625" style="705"/>
    <col min="13545" max="13545" width="6.28515625" style="705" customWidth="1"/>
    <col min="13546" max="13546" width="35.140625" style="705" customWidth="1"/>
    <col min="13547" max="13547" width="10.28515625" style="705" customWidth="1"/>
    <col min="13548" max="13550" width="8.28515625" style="705"/>
    <col min="13551" max="13553" width="8.85546875" style="705" customWidth="1"/>
    <col min="13554" max="13559" width="11.28515625" style="705" customWidth="1"/>
    <col min="13560" max="13800" width="8.28515625" style="705"/>
    <col min="13801" max="13801" width="6.28515625" style="705" customWidth="1"/>
    <col min="13802" max="13802" width="35.140625" style="705" customWidth="1"/>
    <col min="13803" max="13803" width="10.28515625" style="705" customWidth="1"/>
    <col min="13804" max="13806" width="8.28515625" style="705"/>
    <col min="13807" max="13809" width="8.85546875" style="705" customWidth="1"/>
    <col min="13810" max="13815" width="11.28515625" style="705" customWidth="1"/>
    <col min="13816" max="14056" width="8.28515625" style="705"/>
    <col min="14057" max="14057" width="6.28515625" style="705" customWidth="1"/>
    <col min="14058" max="14058" width="35.140625" style="705" customWidth="1"/>
    <col min="14059" max="14059" width="10.28515625" style="705" customWidth="1"/>
    <col min="14060" max="14062" width="8.28515625" style="705"/>
    <col min="14063" max="14065" width="8.85546875" style="705" customWidth="1"/>
    <col min="14066" max="14071" width="11.28515625" style="705" customWidth="1"/>
    <col min="14072" max="14312" width="8.28515625" style="705"/>
    <col min="14313" max="14313" width="6.28515625" style="705" customWidth="1"/>
    <col min="14314" max="14314" width="35.140625" style="705" customWidth="1"/>
    <col min="14315" max="14315" width="10.28515625" style="705" customWidth="1"/>
    <col min="14316" max="14318" width="8.28515625" style="705"/>
    <col min="14319" max="14321" width="8.85546875" style="705" customWidth="1"/>
    <col min="14322" max="14327" width="11.28515625" style="705" customWidth="1"/>
    <col min="14328" max="14568" width="8.28515625" style="705"/>
    <col min="14569" max="14569" width="6.28515625" style="705" customWidth="1"/>
    <col min="14570" max="14570" width="35.140625" style="705" customWidth="1"/>
    <col min="14571" max="14571" width="10.28515625" style="705" customWidth="1"/>
    <col min="14572" max="14574" width="8.28515625" style="705"/>
    <col min="14575" max="14577" width="8.85546875" style="705" customWidth="1"/>
    <col min="14578" max="14583" width="11.28515625" style="705" customWidth="1"/>
    <col min="14584" max="14824" width="8.28515625" style="705"/>
    <col min="14825" max="14825" width="6.28515625" style="705" customWidth="1"/>
    <col min="14826" max="14826" width="35.140625" style="705" customWidth="1"/>
    <col min="14827" max="14827" width="10.28515625" style="705" customWidth="1"/>
    <col min="14828" max="14830" width="8.28515625" style="705"/>
    <col min="14831" max="14833" width="8.85546875" style="705" customWidth="1"/>
    <col min="14834" max="14839" width="11.28515625" style="705" customWidth="1"/>
    <col min="14840" max="15080" width="8.28515625" style="705"/>
    <col min="15081" max="15081" width="6.28515625" style="705" customWidth="1"/>
    <col min="15082" max="15082" width="35.140625" style="705" customWidth="1"/>
    <col min="15083" max="15083" width="10.28515625" style="705" customWidth="1"/>
    <col min="15084" max="15086" width="8.28515625" style="705"/>
    <col min="15087" max="15089" width="8.85546875" style="705" customWidth="1"/>
    <col min="15090" max="15095" width="11.28515625" style="705" customWidth="1"/>
    <col min="15096" max="15336" width="8.28515625" style="705"/>
    <col min="15337" max="15337" width="6.28515625" style="705" customWidth="1"/>
    <col min="15338" max="15338" width="35.140625" style="705" customWidth="1"/>
    <col min="15339" max="15339" width="10.28515625" style="705" customWidth="1"/>
    <col min="15340" max="15342" width="8.28515625" style="705"/>
    <col min="15343" max="15345" width="8.85546875" style="705" customWidth="1"/>
    <col min="15346" max="15351" width="11.28515625" style="705" customWidth="1"/>
    <col min="15352" max="15592" width="8.28515625" style="705"/>
    <col min="15593" max="15593" width="6.28515625" style="705" customWidth="1"/>
    <col min="15594" max="15594" width="35.140625" style="705" customWidth="1"/>
    <col min="15595" max="15595" width="10.28515625" style="705" customWidth="1"/>
    <col min="15596" max="15598" width="8.28515625" style="705"/>
    <col min="15599" max="15601" width="8.85546875" style="705" customWidth="1"/>
    <col min="15602" max="15607" width="11.28515625" style="705" customWidth="1"/>
    <col min="15608" max="15848" width="8.28515625" style="705"/>
    <col min="15849" max="15849" width="6.28515625" style="705" customWidth="1"/>
    <col min="15850" max="15850" width="35.140625" style="705" customWidth="1"/>
    <col min="15851" max="15851" width="10.28515625" style="705" customWidth="1"/>
    <col min="15852" max="15854" width="8.28515625" style="705"/>
    <col min="15855" max="15857" width="8.85546875" style="705" customWidth="1"/>
    <col min="15858" max="15863" width="11.28515625" style="705" customWidth="1"/>
    <col min="15864" max="16104" width="8.28515625" style="705"/>
    <col min="16105" max="16105" width="6.28515625" style="705" customWidth="1"/>
    <col min="16106" max="16106" width="35.140625" style="705" customWidth="1"/>
    <col min="16107" max="16107" width="10.28515625" style="705" customWidth="1"/>
    <col min="16108" max="16110" width="8.28515625" style="705"/>
    <col min="16111" max="16113" width="8.85546875" style="705" customWidth="1"/>
    <col min="16114" max="16119" width="11.28515625" style="705" customWidth="1"/>
    <col min="16120" max="16384" width="8.28515625" style="705"/>
  </cols>
  <sheetData>
    <row r="1" spans="1:35" s="737" customFormat="1" ht="28.5" customHeight="1" thickBot="1">
      <c r="A1" s="746" t="s">
        <v>637</v>
      </c>
      <c r="B1" s="746"/>
      <c r="C1" s="1599" t="s">
        <v>424</v>
      </c>
      <c r="D1" s="1599"/>
      <c r="E1" s="1599"/>
      <c r="F1" s="1599"/>
      <c r="G1" s="1599"/>
      <c r="H1" s="1599"/>
      <c r="I1" s="1599"/>
      <c r="J1" s="1599"/>
      <c r="K1" s="746"/>
      <c r="L1" s="746"/>
      <c r="M1" s="745"/>
      <c r="N1" s="745" t="s">
        <v>544</v>
      </c>
    </row>
    <row r="2" spans="1:35" ht="18.75" customHeight="1">
      <c r="A2" s="1618"/>
      <c r="B2" s="1618"/>
      <c r="C2" s="1618"/>
      <c r="D2" s="1618"/>
      <c r="E2" s="1618"/>
      <c r="F2" s="1618"/>
      <c r="G2" s="1618"/>
      <c r="H2" s="1618"/>
      <c r="I2" s="1618"/>
      <c r="J2" s="1618"/>
      <c r="K2" s="1618"/>
      <c r="L2" s="1618"/>
      <c r="M2" s="1618"/>
      <c r="N2" s="1618"/>
    </row>
    <row r="3" spans="1:35" ht="18.75" customHeight="1">
      <c r="A3" s="1600" t="s">
        <v>734</v>
      </c>
      <c r="B3" s="1600"/>
      <c r="C3" s="1600"/>
      <c r="D3" s="1600"/>
      <c r="E3" s="1600"/>
      <c r="F3" s="1600"/>
      <c r="G3" s="1600"/>
      <c r="H3" s="1600"/>
      <c r="I3" s="1600"/>
      <c r="J3" s="1600"/>
      <c r="K3" s="1600"/>
      <c r="L3" s="1600"/>
      <c r="M3" s="1600"/>
      <c r="N3" s="1600"/>
    </row>
    <row r="4" spans="1:35" s="812" customFormat="1" ht="18.75" customHeight="1">
      <c r="A4" s="1619"/>
      <c r="B4" s="1619"/>
      <c r="C4" s="1619"/>
      <c r="D4" s="1619"/>
      <c r="E4" s="1619"/>
      <c r="F4" s="1619"/>
      <c r="G4" s="1619"/>
      <c r="H4" s="1619"/>
      <c r="I4" s="1619"/>
      <c r="J4" s="1619"/>
      <c r="K4" s="1619"/>
      <c r="L4" s="1619"/>
      <c r="M4" s="1619"/>
      <c r="N4" s="1619"/>
    </row>
    <row r="5" spans="1:35" ht="16.5" customHeight="1">
      <c r="A5" s="1601" t="s">
        <v>688</v>
      </c>
      <c r="B5" s="1611"/>
      <c r="C5" s="1607" t="s">
        <v>634</v>
      </c>
      <c r="D5" s="733" t="s">
        <v>633</v>
      </c>
      <c r="E5" s="1601" t="s">
        <v>715</v>
      </c>
      <c r="F5" s="1602"/>
      <c r="G5" s="1601" t="s">
        <v>714</v>
      </c>
      <c r="H5" s="1611"/>
      <c r="I5" s="1602"/>
      <c r="J5" s="1601" t="s">
        <v>733</v>
      </c>
      <c r="K5" s="1611"/>
      <c r="L5" s="1611"/>
      <c r="M5" s="1611"/>
      <c r="N5" s="1602"/>
    </row>
    <row r="6" spans="1:35" ht="33.75" customHeight="1">
      <c r="A6" s="1603"/>
      <c r="B6" s="1616"/>
      <c r="C6" s="1610"/>
      <c r="D6" s="733" t="s">
        <v>631</v>
      </c>
      <c r="E6" s="733" t="s">
        <v>713</v>
      </c>
      <c r="F6" s="733" t="s">
        <v>712</v>
      </c>
      <c r="G6" s="733" t="s">
        <v>711</v>
      </c>
      <c r="H6" s="733" t="s">
        <v>710</v>
      </c>
      <c r="I6" s="733" t="s">
        <v>709</v>
      </c>
      <c r="J6" s="733" t="s">
        <v>732</v>
      </c>
      <c r="K6" s="733" t="s">
        <v>731</v>
      </c>
      <c r="L6" s="733" t="s">
        <v>730</v>
      </c>
      <c r="M6" s="733" t="s">
        <v>729</v>
      </c>
      <c r="N6" s="733" t="s">
        <v>728</v>
      </c>
    </row>
    <row r="7" spans="1:35" ht="16.5" customHeight="1" thickBot="1">
      <c r="A7" s="1605"/>
      <c r="B7" s="1617"/>
      <c r="C7" s="732" t="s">
        <v>681</v>
      </c>
      <c r="D7" s="732" t="s">
        <v>606</v>
      </c>
      <c r="E7" s="732" t="s">
        <v>606</v>
      </c>
      <c r="F7" s="732" t="s">
        <v>606</v>
      </c>
      <c r="G7" s="732" t="s">
        <v>606</v>
      </c>
      <c r="H7" s="732" t="s">
        <v>606</v>
      </c>
      <c r="I7" s="732" t="s">
        <v>606</v>
      </c>
      <c r="J7" s="732" t="s">
        <v>606</v>
      </c>
      <c r="K7" s="732" t="s">
        <v>606</v>
      </c>
      <c r="L7" s="732" t="s">
        <v>606</v>
      </c>
      <c r="M7" s="732" t="s">
        <v>606</v>
      </c>
      <c r="N7" s="732" t="s">
        <v>606</v>
      </c>
    </row>
    <row r="8" spans="1:35" ht="23.25" hidden="1" customHeight="1">
      <c r="A8" s="777"/>
      <c r="B8" s="777"/>
      <c r="C8" s="777"/>
      <c r="D8" s="777"/>
      <c r="E8" s="777"/>
      <c r="F8" s="777"/>
      <c r="G8" s="777"/>
      <c r="H8" s="777"/>
      <c r="I8" s="777"/>
      <c r="J8" s="777"/>
      <c r="K8" s="777"/>
      <c r="L8" s="777"/>
      <c r="M8" s="777"/>
      <c r="N8" s="777"/>
    </row>
    <row r="9" spans="1:35" ht="23.25" hidden="1" customHeight="1" thickBot="1">
      <c r="A9" s="777"/>
      <c r="B9" s="777"/>
      <c r="C9" s="777"/>
      <c r="D9" s="777"/>
      <c r="E9" s="777"/>
      <c r="F9" s="777"/>
      <c r="G9" s="777"/>
      <c r="H9" s="777"/>
      <c r="I9" s="777"/>
      <c r="J9" s="777"/>
      <c r="K9" s="777"/>
      <c r="L9" s="777"/>
      <c r="M9" s="777"/>
      <c r="N9" s="777"/>
    </row>
    <row r="10" spans="1:35" s="811" customFormat="1" ht="10.5" customHeight="1">
      <c r="A10" s="730"/>
      <c r="B10" s="730"/>
      <c r="C10" s="729"/>
      <c r="D10" s="728"/>
      <c r="E10" s="776"/>
      <c r="F10" s="776"/>
      <c r="G10" s="776"/>
      <c r="H10" s="776"/>
      <c r="I10" s="776"/>
      <c r="J10" s="776"/>
      <c r="K10" s="776"/>
      <c r="L10" s="776"/>
      <c r="M10" s="776"/>
      <c r="N10" s="776"/>
    </row>
    <row r="11" spans="1:35" ht="20.25" customHeight="1">
      <c r="A11" s="774" t="s">
        <v>257</v>
      </c>
      <c r="B11" s="726" t="s">
        <v>680</v>
      </c>
      <c r="C11" s="723">
        <v>87.261899999999997</v>
      </c>
      <c r="D11" s="722">
        <v>20409.1021</v>
      </c>
      <c r="E11" s="724">
        <v>21186.047299999998</v>
      </c>
      <c r="F11" s="724">
        <v>18629.4853</v>
      </c>
      <c r="G11" s="724">
        <v>18781.276000000002</v>
      </c>
      <c r="H11" s="724">
        <v>20551.147000000001</v>
      </c>
      <c r="I11" s="724">
        <v>20700.497200000002</v>
      </c>
      <c r="J11" s="724">
        <v>18255.617099999999</v>
      </c>
      <c r="K11" s="724">
        <v>18695.630799999999</v>
      </c>
      <c r="L11" s="724">
        <v>22111.0321</v>
      </c>
      <c r="M11" s="724">
        <v>29332.129400000002</v>
      </c>
      <c r="N11" s="724">
        <v>17475.6309</v>
      </c>
      <c r="P11" s="767"/>
      <c r="Q11" s="767"/>
      <c r="R11" s="767"/>
      <c r="S11" s="767"/>
      <c r="T11" s="767"/>
      <c r="U11" s="767"/>
      <c r="V11" s="767"/>
      <c r="W11" s="767"/>
      <c r="X11" s="767"/>
      <c r="Y11" s="767"/>
      <c r="Z11" s="767"/>
      <c r="AA11" s="767"/>
      <c r="AB11" s="767"/>
      <c r="AC11" s="767"/>
      <c r="AD11" s="767"/>
      <c r="AE11" s="767"/>
      <c r="AF11" s="767"/>
      <c r="AG11" s="767"/>
      <c r="AH11" s="767"/>
      <c r="AI11" s="767"/>
    </row>
    <row r="12" spans="1:35" s="706" customFormat="1" ht="20.25" customHeight="1">
      <c r="A12" s="774" t="s">
        <v>260</v>
      </c>
      <c r="B12" s="726" t="s">
        <v>261</v>
      </c>
      <c r="C12" s="723">
        <v>30.385000000000002</v>
      </c>
      <c r="D12" s="722">
        <v>31271.492399999999</v>
      </c>
      <c r="E12" s="724">
        <v>32111.131300000001</v>
      </c>
      <c r="F12" s="724">
        <v>25105.662400000001</v>
      </c>
      <c r="G12" s="724">
        <v>26473.5599</v>
      </c>
      <c r="H12" s="724">
        <v>32057.143599999999</v>
      </c>
      <c r="I12" s="724">
        <v>31078.825000000001</v>
      </c>
      <c r="J12" s="724">
        <v>26955.326000000001</v>
      </c>
      <c r="K12" s="724">
        <v>27877.914199999999</v>
      </c>
      <c r="L12" s="724">
        <v>32382.674999999999</v>
      </c>
      <c r="M12" s="724">
        <v>57851.974800000004</v>
      </c>
      <c r="N12" s="724">
        <v>26727.129199999999</v>
      </c>
      <c r="P12" s="767"/>
      <c r="Q12" s="767"/>
      <c r="R12" s="767"/>
      <c r="S12" s="767"/>
      <c r="T12" s="767"/>
      <c r="U12" s="767"/>
      <c r="V12" s="767"/>
      <c r="W12" s="767"/>
      <c r="X12" s="767"/>
      <c r="Y12" s="767"/>
      <c r="Z12" s="767"/>
      <c r="AA12" s="767"/>
      <c r="AB12" s="767"/>
      <c r="AC12" s="767"/>
      <c r="AD12" s="767"/>
      <c r="AE12" s="767"/>
      <c r="AF12" s="767"/>
      <c r="AG12" s="767"/>
      <c r="AH12" s="767"/>
      <c r="AI12" s="767"/>
    </row>
    <row r="13" spans="1:35" ht="20.25" customHeight="1">
      <c r="A13" s="774" t="s">
        <v>262</v>
      </c>
      <c r="B13" s="726" t="s">
        <v>263</v>
      </c>
      <c r="C13" s="723">
        <v>964.13260000000002</v>
      </c>
      <c r="D13" s="722">
        <v>25821.4411</v>
      </c>
      <c r="E13" s="724">
        <v>28549.649399999998</v>
      </c>
      <c r="F13" s="724">
        <v>20576.054899999999</v>
      </c>
      <c r="G13" s="724">
        <v>21952.496500000001</v>
      </c>
      <c r="H13" s="724">
        <v>27081.356400000001</v>
      </c>
      <c r="I13" s="724">
        <v>25641.779900000001</v>
      </c>
      <c r="J13" s="724">
        <v>19037.6636</v>
      </c>
      <c r="K13" s="724">
        <v>21691.657500000001</v>
      </c>
      <c r="L13" s="724">
        <v>27105.4643</v>
      </c>
      <c r="M13" s="724">
        <v>49217.940600000002</v>
      </c>
      <c r="N13" s="724">
        <v>21603.327300000001</v>
      </c>
      <c r="P13" s="767"/>
      <c r="Q13" s="767"/>
      <c r="R13" s="767"/>
      <c r="S13" s="767"/>
      <c r="T13" s="767"/>
      <c r="U13" s="767"/>
      <c r="V13" s="767"/>
      <c r="W13" s="767"/>
      <c r="X13" s="767"/>
      <c r="Y13" s="767"/>
      <c r="Z13" s="767"/>
      <c r="AA13" s="767"/>
      <c r="AB13" s="767"/>
      <c r="AC13" s="767"/>
      <c r="AD13" s="767"/>
      <c r="AE13" s="767"/>
      <c r="AF13" s="767"/>
      <c r="AG13" s="767"/>
      <c r="AH13" s="767"/>
      <c r="AI13" s="767"/>
    </row>
    <row r="14" spans="1:35" s="706" customFormat="1" ht="20.25" customHeight="1">
      <c r="A14" s="774" t="s">
        <v>264</v>
      </c>
      <c r="B14" s="726" t="s">
        <v>579</v>
      </c>
      <c r="C14" s="723">
        <v>28.1844</v>
      </c>
      <c r="D14" s="722">
        <v>41311.286</v>
      </c>
      <c r="E14" s="724">
        <v>42612.123</v>
      </c>
      <c r="F14" s="724">
        <v>35856.897499999999</v>
      </c>
      <c r="G14" s="724">
        <v>31361.625700000001</v>
      </c>
      <c r="H14" s="724">
        <v>43535.767</v>
      </c>
      <c r="I14" s="724">
        <v>40394.518700000001</v>
      </c>
      <c r="J14" s="724">
        <v>18198.557100000002</v>
      </c>
      <c r="K14" s="724">
        <v>28043.866999999998</v>
      </c>
      <c r="L14" s="724">
        <v>37615.934699999998</v>
      </c>
      <c r="M14" s="724">
        <v>73727.458199999994</v>
      </c>
      <c r="N14" s="724">
        <v>32768.114200000004</v>
      </c>
      <c r="P14" s="767"/>
      <c r="Q14" s="767"/>
      <c r="R14" s="767"/>
      <c r="S14" s="767"/>
      <c r="T14" s="767"/>
      <c r="U14" s="767"/>
      <c r="V14" s="767"/>
      <c r="W14" s="767"/>
      <c r="X14" s="767"/>
      <c r="Y14" s="767"/>
      <c r="Z14" s="767"/>
      <c r="AA14" s="767"/>
      <c r="AB14" s="767"/>
      <c r="AC14" s="767"/>
      <c r="AD14" s="767"/>
      <c r="AE14" s="767"/>
      <c r="AF14" s="767"/>
      <c r="AG14" s="767"/>
      <c r="AH14" s="767"/>
      <c r="AI14" s="767"/>
    </row>
    <row r="15" spans="1:35" ht="20.25" customHeight="1">
      <c r="A15" s="774" t="s">
        <v>266</v>
      </c>
      <c r="B15" s="726" t="s">
        <v>679</v>
      </c>
      <c r="C15" s="723">
        <v>47.742600000000003</v>
      </c>
      <c r="D15" s="722">
        <v>23938.87</v>
      </c>
      <c r="E15" s="724">
        <v>24074.9876</v>
      </c>
      <c r="F15" s="724">
        <v>23462.719300000001</v>
      </c>
      <c r="G15" s="724">
        <v>19303.544099999999</v>
      </c>
      <c r="H15" s="724">
        <v>24240.094700000001</v>
      </c>
      <c r="I15" s="724">
        <v>24589.550800000001</v>
      </c>
      <c r="J15" s="724">
        <v>15859.013199999999</v>
      </c>
      <c r="K15" s="724">
        <v>21213.742099999999</v>
      </c>
      <c r="L15" s="724">
        <v>26557.562300000001</v>
      </c>
      <c r="M15" s="724">
        <v>42487.370300000002</v>
      </c>
      <c r="N15" s="724">
        <v>18558.278600000001</v>
      </c>
      <c r="P15" s="767"/>
      <c r="Q15" s="767"/>
      <c r="R15" s="767"/>
      <c r="S15" s="767"/>
      <c r="T15" s="767"/>
      <c r="U15" s="767"/>
      <c r="V15" s="767"/>
      <c r="W15" s="767"/>
      <c r="X15" s="767"/>
      <c r="Y15" s="767"/>
      <c r="Z15" s="767"/>
      <c r="AA15" s="767"/>
      <c r="AB15" s="767"/>
      <c r="AC15" s="767"/>
      <c r="AD15" s="767"/>
      <c r="AE15" s="767"/>
      <c r="AF15" s="767"/>
      <c r="AG15" s="767"/>
      <c r="AH15" s="767"/>
      <c r="AI15" s="767"/>
    </row>
    <row r="16" spans="1:35" s="706" customFormat="1" ht="20.25" customHeight="1">
      <c r="A16" s="774" t="s">
        <v>268</v>
      </c>
      <c r="B16" s="726" t="s">
        <v>269</v>
      </c>
      <c r="C16" s="723">
        <v>196.15129999999999</v>
      </c>
      <c r="D16" s="722">
        <v>23111.741000000002</v>
      </c>
      <c r="E16" s="724">
        <v>23375.519899999999</v>
      </c>
      <c r="F16" s="724">
        <v>21388.147199999999</v>
      </c>
      <c r="G16" s="724">
        <v>18617.437900000001</v>
      </c>
      <c r="H16" s="724">
        <v>23562.843499999999</v>
      </c>
      <c r="I16" s="724">
        <v>24135.160500000002</v>
      </c>
      <c r="J16" s="724">
        <v>17653.317800000001</v>
      </c>
      <c r="K16" s="724">
        <v>19633.584900000002</v>
      </c>
      <c r="L16" s="724">
        <v>24951.012500000001</v>
      </c>
      <c r="M16" s="724">
        <v>39163.079100000003</v>
      </c>
      <c r="N16" s="724">
        <v>19813.782500000001</v>
      </c>
      <c r="P16" s="767"/>
      <c r="Q16" s="767"/>
      <c r="R16" s="767"/>
      <c r="S16" s="767"/>
      <c r="T16" s="767"/>
      <c r="U16" s="767"/>
      <c r="V16" s="767"/>
      <c r="W16" s="767"/>
      <c r="X16" s="767"/>
      <c r="Y16" s="767"/>
      <c r="Z16" s="767"/>
      <c r="AA16" s="767"/>
      <c r="AB16" s="767"/>
      <c r="AC16" s="767"/>
      <c r="AD16" s="767"/>
      <c r="AE16" s="767"/>
      <c r="AF16" s="767"/>
      <c r="AG16" s="767"/>
      <c r="AH16" s="767"/>
      <c r="AI16" s="767"/>
    </row>
    <row r="17" spans="1:35" ht="20.25" customHeight="1">
      <c r="A17" s="774" t="s">
        <v>270</v>
      </c>
      <c r="B17" s="726" t="s">
        <v>577</v>
      </c>
      <c r="C17" s="723">
        <v>444.61590000000001</v>
      </c>
      <c r="D17" s="722">
        <v>23903.016299999999</v>
      </c>
      <c r="E17" s="724">
        <v>27494.827300000001</v>
      </c>
      <c r="F17" s="724">
        <v>20488.699100000002</v>
      </c>
      <c r="G17" s="724">
        <v>19867.919699999999</v>
      </c>
      <c r="H17" s="724">
        <v>25253.204000000002</v>
      </c>
      <c r="I17" s="724">
        <v>23749.508000000002</v>
      </c>
      <c r="J17" s="724">
        <v>15653.9018</v>
      </c>
      <c r="K17" s="724">
        <v>18002.9856</v>
      </c>
      <c r="L17" s="724">
        <v>24243.3181</v>
      </c>
      <c r="M17" s="724">
        <v>46397.9542</v>
      </c>
      <c r="N17" s="724">
        <v>22087.411100000001</v>
      </c>
      <c r="P17" s="767"/>
      <c r="Q17" s="767"/>
      <c r="R17" s="767"/>
      <c r="S17" s="767"/>
      <c r="T17" s="767"/>
      <c r="U17" s="767"/>
      <c r="V17" s="767"/>
      <c r="W17" s="767"/>
      <c r="X17" s="767"/>
      <c r="Y17" s="767"/>
      <c r="Z17" s="767"/>
      <c r="AA17" s="767"/>
      <c r="AB17" s="767"/>
      <c r="AC17" s="767"/>
      <c r="AD17" s="767"/>
      <c r="AE17" s="767"/>
      <c r="AF17" s="767"/>
      <c r="AG17" s="767"/>
      <c r="AH17" s="767"/>
      <c r="AI17" s="767"/>
    </row>
    <row r="18" spans="1:35" s="706" customFormat="1" ht="20.25" customHeight="1">
      <c r="A18" s="774" t="s">
        <v>272</v>
      </c>
      <c r="B18" s="726" t="s">
        <v>273</v>
      </c>
      <c r="C18" s="723">
        <v>224.53790000000001</v>
      </c>
      <c r="D18" s="722">
        <v>23852.057700000001</v>
      </c>
      <c r="E18" s="724">
        <v>24094.478999999999</v>
      </c>
      <c r="F18" s="724">
        <v>23207.557499999999</v>
      </c>
      <c r="G18" s="724">
        <v>20325.089599999999</v>
      </c>
      <c r="H18" s="724">
        <v>23863.7405</v>
      </c>
      <c r="I18" s="724">
        <v>25038.821400000001</v>
      </c>
      <c r="J18" s="724">
        <v>18491.788</v>
      </c>
      <c r="K18" s="724">
        <v>20632.318599999999</v>
      </c>
      <c r="L18" s="724">
        <v>25759.077799999999</v>
      </c>
      <c r="M18" s="724">
        <v>45499.4139</v>
      </c>
      <c r="N18" s="724">
        <v>19661.212200000002</v>
      </c>
      <c r="P18" s="767"/>
      <c r="Q18" s="767"/>
      <c r="R18" s="767"/>
      <c r="S18" s="767"/>
      <c r="T18" s="767"/>
      <c r="U18" s="767"/>
      <c r="V18" s="767"/>
      <c r="W18" s="767"/>
      <c r="X18" s="767"/>
      <c r="Y18" s="767"/>
      <c r="Z18" s="767"/>
      <c r="AA18" s="767"/>
      <c r="AB18" s="767"/>
      <c r="AC18" s="767"/>
      <c r="AD18" s="767"/>
      <c r="AE18" s="767"/>
      <c r="AF18" s="767"/>
      <c r="AG18" s="767"/>
      <c r="AH18" s="767"/>
      <c r="AI18" s="767"/>
    </row>
    <row r="19" spans="1:35" ht="20.25" customHeight="1">
      <c r="A19" s="774" t="s">
        <v>274</v>
      </c>
      <c r="B19" s="726" t="s">
        <v>678</v>
      </c>
      <c r="C19" s="723">
        <v>95.336799999999997</v>
      </c>
      <c r="D19" s="722">
        <v>14628.5195</v>
      </c>
      <c r="E19" s="724">
        <v>15261.3796</v>
      </c>
      <c r="F19" s="724">
        <v>14139.183300000001</v>
      </c>
      <c r="G19" s="724">
        <v>13140.259</v>
      </c>
      <c r="H19" s="724">
        <v>14887.6644</v>
      </c>
      <c r="I19" s="724">
        <v>15877.062900000001</v>
      </c>
      <c r="J19" s="724">
        <v>12301.246499999999</v>
      </c>
      <c r="K19" s="724">
        <v>12920.868200000001</v>
      </c>
      <c r="L19" s="724">
        <v>16465.246999999999</v>
      </c>
      <c r="M19" s="724">
        <v>30328.1214</v>
      </c>
      <c r="N19" s="724">
        <v>15128.605600000001</v>
      </c>
      <c r="P19" s="767"/>
      <c r="Q19" s="767"/>
      <c r="R19" s="767"/>
      <c r="S19" s="767"/>
      <c r="T19" s="767"/>
      <c r="U19" s="767"/>
      <c r="V19" s="767"/>
      <c r="W19" s="767"/>
      <c r="X19" s="767"/>
      <c r="Y19" s="767"/>
      <c r="Z19" s="767"/>
      <c r="AA19" s="767"/>
      <c r="AB19" s="767"/>
      <c r="AC19" s="767"/>
      <c r="AD19" s="767"/>
      <c r="AE19" s="767"/>
      <c r="AF19" s="767"/>
      <c r="AG19" s="767"/>
      <c r="AH19" s="767"/>
      <c r="AI19" s="767"/>
    </row>
    <row r="20" spans="1:35" s="706" customFormat="1" ht="20.25" customHeight="1">
      <c r="A20" s="774" t="s">
        <v>276</v>
      </c>
      <c r="B20" s="726" t="s">
        <v>277</v>
      </c>
      <c r="C20" s="723">
        <v>92.4101</v>
      </c>
      <c r="D20" s="722">
        <v>46820.877</v>
      </c>
      <c r="E20" s="724">
        <v>51784.505499999999</v>
      </c>
      <c r="F20" s="724">
        <v>34790.810700000002</v>
      </c>
      <c r="G20" s="724">
        <v>33097.351499999997</v>
      </c>
      <c r="H20" s="724">
        <v>51771.433900000004</v>
      </c>
      <c r="I20" s="724">
        <v>45360.417399999998</v>
      </c>
      <c r="J20" s="724">
        <v>13286.576499999999</v>
      </c>
      <c r="K20" s="724">
        <v>27124.746200000001</v>
      </c>
      <c r="L20" s="724">
        <v>38805.661099999998</v>
      </c>
      <c r="M20" s="724">
        <v>56878.878100000002</v>
      </c>
      <c r="N20" s="724">
        <v>44343.380599999997</v>
      </c>
      <c r="P20" s="767"/>
      <c r="Q20" s="767"/>
      <c r="R20" s="767"/>
      <c r="S20" s="767"/>
      <c r="T20" s="767"/>
      <c r="U20" s="767"/>
      <c r="V20" s="767"/>
      <c r="W20" s="767"/>
      <c r="X20" s="767"/>
      <c r="Y20" s="767"/>
      <c r="Z20" s="767"/>
      <c r="AA20" s="767"/>
      <c r="AB20" s="767"/>
      <c r="AC20" s="767"/>
      <c r="AD20" s="767"/>
      <c r="AE20" s="767"/>
      <c r="AF20" s="767"/>
      <c r="AG20" s="767"/>
      <c r="AH20" s="767"/>
      <c r="AI20" s="767"/>
    </row>
    <row r="21" spans="1:35" ht="20.25" customHeight="1">
      <c r="A21" s="774" t="s">
        <v>278</v>
      </c>
      <c r="B21" s="726" t="s">
        <v>279</v>
      </c>
      <c r="C21" s="723">
        <v>67.480699999999999</v>
      </c>
      <c r="D21" s="722">
        <v>49123.886700000003</v>
      </c>
      <c r="E21" s="724">
        <v>66420.862200000003</v>
      </c>
      <c r="F21" s="724">
        <v>38531.578399999999</v>
      </c>
      <c r="G21" s="724">
        <v>30096.435799999999</v>
      </c>
      <c r="H21" s="724">
        <v>55139.453500000003</v>
      </c>
      <c r="I21" s="724">
        <v>50679.312700000002</v>
      </c>
      <c r="J21" s="724">
        <v>25833.09</v>
      </c>
      <c r="K21" s="724">
        <v>30924.745500000001</v>
      </c>
      <c r="L21" s="724">
        <v>37404.450400000002</v>
      </c>
      <c r="M21" s="724">
        <v>67780.829700000002</v>
      </c>
      <c r="N21" s="724">
        <v>41653.5412</v>
      </c>
      <c r="P21" s="767"/>
      <c r="Q21" s="767"/>
      <c r="R21" s="767"/>
      <c r="S21" s="767"/>
      <c r="T21" s="767"/>
      <c r="U21" s="767"/>
      <c r="V21" s="767"/>
      <c r="W21" s="767"/>
      <c r="X21" s="767"/>
      <c r="Y21" s="767"/>
      <c r="Z21" s="767"/>
      <c r="AA21" s="767"/>
      <c r="AB21" s="767"/>
      <c r="AC21" s="767"/>
      <c r="AD21" s="767"/>
      <c r="AE21" s="767"/>
      <c r="AF21" s="767"/>
      <c r="AG21" s="767"/>
      <c r="AH21" s="767"/>
      <c r="AI21" s="767"/>
    </row>
    <row r="22" spans="1:35" s="706" customFormat="1" ht="20.25" customHeight="1">
      <c r="A22" s="774" t="s">
        <v>280</v>
      </c>
      <c r="B22" s="726" t="s">
        <v>570</v>
      </c>
      <c r="C22" s="723">
        <v>41.811799999999998</v>
      </c>
      <c r="D22" s="722">
        <v>23243.2834</v>
      </c>
      <c r="E22" s="724">
        <v>25305.4784</v>
      </c>
      <c r="F22" s="724">
        <v>21539.868600000002</v>
      </c>
      <c r="G22" s="724">
        <v>20503.144400000001</v>
      </c>
      <c r="H22" s="724">
        <v>23168.0569</v>
      </c>
      <c r="I22" s="724">
        <v>24372.8302</v>
      </c>
      <c r="J22" s="724">
        <v>11922.607400000001</v>
      </c>
      <c r="K22" s="724">
        <v>16962.762900000002</v>
      </c>
      <c r="L22" s="724">
        <v>23501.230100000001</v>
      </c>
      <c r="M22" s="724">
        <v>37641.995300000002</v>
      </c>
      <c r="N22" s="724">
        <v>20392.043300000001</v>
      </c>
      <c r="P22" s="767"/>
      <c r="Q22" s="767"/>
      <c r="R22" s="767"/>
      <c r="S22" s="767"/>
      <c r="T22" s="767"/>
      <c r="U22" s="767"/>
      <c r="V22" s="767"/>
      <c r="W22" s="767"/>
      <c r="X22" s="767"/>
      <c r="Y22" s="767"/>
      <c r="Z22" s="767"/>
      <c r="AA22" s="767"/>
      <c r="AB22" s="767"/>
      <c r="AC22" s="767"/>
      <c r="AD22" s="767"/>
      <c r="AE22" s="767"/>
      <c r="AF22" s="767"/>
      <c r="AG22" s="767"/>
      <c r="AH22" s="767"/>
      <c r="AI22" s="767"/>
    </row>
    <row r="23" spans="1:35" ht="20.25" customHeight="1">
      <c r="A23" s="774" t="s">
        <v>282</v>
      </c>
      <c r="B23" s="726" t="s">
        <v>677</v>
      </c>
      <c r="C23" s="723">
        <v>141.02170000000001</v>
      </c>
      <c r="D23" s="722">
        <v>32559.0147</v>
      </c>
      <c r="E23" s="724">
        <v>36861.750599999999</v>
      </c>
      <c r="F23" s="724">
        <v>27565.2634</v>
      </c>
      <c r="G23" s="724">
        <v>26270.042799999999</v>
      </c>
      <c r="H23" s="724">
        <v>35288.987300000001</v>
      </c>
      <c r="I23" s="724">
        <v>32299.947</v>
      </c>
      <c r="J23" s="724">
        <v>14261.1302</v>
      </c>
      <c r="K23" s="724">
        <v>20203.592100000002</v>
      </c>
      <c r="L23" s="724">
        <v>25812.2071</v>
      </c>
      <c r="M23" s="724">
        <v>40742.383600000001</v>
      </c>
      <c r="N23" s="724">
        <v>37265.491399999999</v>
      </c>
      <c r="P23" s="767"/>
      <c r="Q23" s="767"/>
      <c r="R23" s="767"/>
      <c r="S23" s="767"/>
      <c r="T23" s="767"/>
      <c r="U23" s="767"/>
      <c r="V23" s="767"/>
      <c r="W23" s="767"/>
      <c r="X23" s="767"/>
      <c r="Y23" s="767"/>
      <c r="Z23" s="767"/>
      <c r="AA23" s="767"/>
      <c r="AB23" s="767"/>
      <c r="AC23" s="767"/>
      <c r="AD23" s="767"/>
      <c r="AE23" s="767"/>
      <c r="AF23" s="767"/>
      <c r="AG23" s="767"/>
      <c r="AH23" s="767"/>
      <c r="AI23" s="767"/>
    </row>
    <row r="24" spans="1:35" s="706" customFormat="1" ht="20.25" customHeight="1">
      <c r="A24" s="774" t="s">
        <v>284</v>
      </c>
      <c r="B24" s="726" t="s">
        <v>285</v>
      </c>
      <c r="C24" s="723">
        <v>132.72829999999999</v>
      </c>
      <c r="D24" s="722">
        <v>17713.4879</v>
      </c>
      <c r="E24" s="724">
        <v>18361.7399</v>
      </c>
      <c r="F24" s="724">
        <v>16910.881300000001</v>
      </c>
      <c r="G24" s="724">
        <v>17812.931100000002</v>
      </c>
      <c r="H24" s="724">
        <v>19305.932000000001</v>
      </c>
      <c r="I24" s="724">
        <v>15174.3442</v>
      </c>
      <c r="J24" s="724">
        <v>12593.374299999999</v>
      </c>
      <c r="K24" s="724">
        <v>14385.8122</v>
      </c>
      <c r="L24" s="724">
        <v>20471.670099999999</v>
      </c>
      <c r="M24" s="724">
        <v>33095.806100000002</v>
      </c>
      <c r="N24" s="724">
        <v>15924.813599999999</v>
      </c>
      <c r="P24" s="767"/>
      <c r="Q24" s="767"/>
      <c r="R24" s="767"/>
      <c r="S24" s="767"/>
      <c r="T24" s="767"/>
      <c r="U24" s="767"/>
      <c r="V24" s="767"/>
      <c r="W24" s="767"/>
      <c r="X24" s="767"/>
      <c r="Y24" s="767"/>
      <c r="Z24" s="767"/>
      <c r="AA24" s="767"/>
      <c r="AB24" s="767"/>
      <c r="AC24" s="767"/>
      <c r="AD24" s="767"/>
      <c r="AE24" s="767"/>
      <c r="AF24" s="767"/>
      <c r="AG24" s="767"/>
      <c r="AH24" s="767"/>
      <c r="AI24" s="767"/>
    </row>
    <row r="25" spans="1:35" ht="20.25" customHeight="1">
      <c r="A25" s="774" t="s">
        <v>286</v>
      </c>
      <c r="B25" s="726" t="s">
        <v>241</v>
      </c>
      <c r="C25" s="723">
        <v>264.55270000000002</v>
      </c>
      <c r="D25" s="722">
        <v>27080.092499999999</v>
      </c>
      <c r="E25" s="724">
        <v>28988.1368</v>
      </c>
      <c r="F25" s="724">
        <v>25266.265200000002</v>
      </c>
      <c r="G25" s="724">
        <v>20939.487000000001</v>
      </c>
      <c r="H25" s="724">
        <v>27324.723600000001</v>
      </c>
      <c r="I25" s="724">
        <v>28814.420600000001</v>
      </c>
      <c r="J25" s="724">
        <v>12740.177900000001</v>
      </c>
      <c r="K25" s="724">
        <v>17836.6754</v>
      </c>
      <c r="L25" s="724">
        <v>25015.193599999999</v>
      </c>
      <c r="M25" s="724">
        <v>33764.155599999998</v>
      </c>
      <c r="N25" s="724">
        <v>26302.1924</v>
      </c>
      <c r="P25" s="767"/>
      <c r="Q25" s="767"/>
      <c r="R25" s="767"/>
      <c r="S25" s="767"/>
      <c r="T25" s="767"/>
      <c r="U25" s="767"/>
      <c r="V25" s="767"/>
      <c r="W25" s="767"/>
      <c r="X25" s="767"/>
      <c r="Y25" s="767"/>
      <c r="Z25" s="767"/>
      <c r="AA25" s="767"/>
      <c r="AB25" s="767"/>
      <c r="AC25" s="767"/>
      <c r="AD25" s="767"/>
      <c r="AE25" s="767"/>
      <c r="AF25" s="767"/>
      <c r="AG25" s="767"/>
      <c r="AH25" s="767"/>
      <c r="AI25" s="767"/>
    </row>
    <row r="26" spans="1:35" s="706" customFormat="1" ht="20.25" customHeight="1">
      <c r="A26" s="774" t="s">
        <v>288</v>
      </c>
      <c r="B26" s="726" t="s">
        <v>131</v>
      </c>
      <c r="C26" s="723">
        <v>240.15119999999999</v>
      </c>
      <c r="D26" s="722">
        <v>24604.635900000001</v>
      </c>
      <c r="E26" s="724">
        <v>29698.4954</v>
      </c>
      <c r="F26" s="724">
        <v>22890.456399999999</v>
      </c>
      <c r="G26" s="724">
        <v>21634.581200000001</v>
      </c>
      <c r="H26" s="724">
        <v>24135.590800000002</v>
      </c>
      <c r="I26" s="724">
        <v>25667.137900000002</v>
      </c>
      <c r="J26" s="724">
        <v>12207.9378</v>
      </c>
      <c r="K26" s="724">
        <v>13673.5756</v>
      </c>
      <c r="L26" s="724">
        <v>21553.957600000002</v>
      </c>
      <c r="M26" s="724">
        <v>29661.291499999999</v>
      </c>
      <c r="N26" s="724">
        <v>23868.152699999999</v>
      </c>
      <c r="P26" s="767"/>
      <c r="Q26" s="767"/>
      <c r="R26" s="767"/>
      <c r="S26" s="767"/>
      <c r="T26" s="767"/>
      <c r="U26" s="767"/>
      <c r="V26" s="767"/>
      <c r="W26" s="767"/>
      <c r="X26" s="767"/>
      <c r="Y26" s="767"/>
      <c r="Z26" s="767"/>
      <c r="AA26" s="767"/>
      <c r="AB26" s="767"/>
      <c r="AC26" s="767"/>
      <c r="AD26" s="767"/>
      <c r="AE26" s="767"/>
      <c r="AF26" s="767"/>
      <c r="AG26" s="767"/>
      <c r="AH26" s="767"/>
      <c r="AI26" s="767"/>
    </row>
    <row r="27" spans="1:35" ht="20.25" customHeight="1">
      <c r="A27" s="774" t="s">
        <v>289</v>
      </c>
      <c r="B27" s="726" t="s">
        <v>290</v>
      </c>
      <c r="C27" s="723">
        <v>245.33250000000001</v>
      </c>
      <c r="D27" s="722">
        <v>25436.402699999999</v>
      </c>
      <c r="E27" s="724">
        <v>34418.465900000003</v>
      </c>
      <c r="F27" s="724">
        <v>23207.427599999999</v>
      </c>
      <c r="G27" s="724">
        <v>21697.697199999999</v>
      </c>
      <c r="H27" s="724">
        <v>25431.098699999999</v>
      </c>
      <c r="I27" s="724">
        <v>26689.586800000001</v>
      </c>
      <c r="J27" s="724">
        <v>14639.479499999999</v>
      </c>
      <c r="K27" s="724">
        <v>16315.064700000001</v>
      </c>
      <c r="L27" s="724">
        <v>22833.7513</v>
      </c>
      <c r="M27" s="724">
        <v>43312.244599999998</v>
      </c>
      <c r="N27" s="724">
        <v>22405.705399999999</v>
      </c>
      <c r="P27" s="767"/>
      <c r="Q27" s="767"/>
      <c r="R27" s="767"/>
      <c r="S27" s="767"/>
      <c r="T27" s="767"/>
      <c r="U27" s="767"/>
      <c r="V27" s="767"/>
      <c r="W27" s="767"/>
      <c r="X27" s="767"/>
      <c r="Y27" s="767"/>
      <c r="Z27" s="767"/>
      <c r="AA27" s="767"/>
      <c r="AB27" s="767"/>
      <c r="AC27" s="767"/>
      <c r="AD27" s="767"/>
      <c r="AE27" s="767"/>
      <c r="AF27" s="767"/>
      <c r="AG27" s="767"/>
      <c r="AH27" s="767"/>
      <c r="AI27" s="767"/>
    </row>
    <row r="28" spans="1:35" s="706" customFormat="1" ht="20.25" customHeight="1">
      <c r="A28" s="774" t="s">
        <v>291</v>
      </c>
      <c r="B28" s="726" t="s">
        <v>676</v>
      </c>
      <c r="C28" s="723">
        <v>44.2973</v>
      </c>
      <c r="D28" s="722">
        <v>21027.840899999999</v>
      </c>
      <c r="E28" s="724">
        <v>23117.942800000001</v>
      </c>
      <c r="F28" s="724">
        <v>19204.989300000001</v>
      </c>
      <c r="G28" s="724">
        <v>17376.143499999998</v>
      </c>
      <c r="H28" s="724">
        <v>21428.7039</v>
      </c>
      <c r="I28" s="724">
        <v>22086.211899999998</v>
      </c>
      <c r="J28" s="724">
        <v>13892.8393</v>
      </c>
      <c r="K28" s="724">
        <v>17091.8462</v>
      </c>
      <c r="L28" s="724">
        <v>20421.898700000002</v>
      </c>
      <c r="M28" s="724">
        <v>26560.973699999999</v>
      </c>
      <c r="N28" s="724">
        <v>23456.955000000002</v>
      </c>
      <c r="P28" s="767"/>
      <c r="Q28" s="767"/>
      <c r="R28" s="767"/>
      <c r="S28" s="767"/>
      <c r="T28" s="767"/>
      <c r="U28" s="767"/>
      <c r="V28" s="767"/>
      <c r="W28" s="767"/>
      <c r="X28" s="767"/>
      <c r="Y28" s="767"/>
      <c r="Z28" s="767"/>
      <c r="AA28" s="767"/>
      <c r="AB28" s="767"/>
      <c r="AC28" s="767"/>
      <c r="AD28" s="767"/>
      <c r="AE28" s="767"/>
      <c r="AF28" s="767"/>
      <c r="AG28" s="767"/>
      <c r="AH28" s="767"/>
      <c r="AI28" s="767"/>
    </row>
    <row r="29" spans="1:35" ht="20.25" customHeight="1" thickBot="1">
      <c r="A29" s="773" t="s">
        <v>293</v>
      </c>
      <c r="B29" s="772" t="s">
        <v>294</v>
      </c>
      <c r="C29" s="769">
        <v>39.823399999999999</v>
      </c>
      <c r="D29" s="770">
        <v>20122.132099999999</v>
      </c>
      <c r="E29" s="771">
        <v>23590.568800000001</v>
      </c>
      <c r="F29" s="771">
        <v>17700.7948</v>
      </c>
      <c r="G29" s="771">
        <v>17306.5226</v>
      </c>
      <c r="H29" s="771">
        <v>20322.602999999999</v>
      </c>
      <c r="I29" s="771">
        <v>22302.286400000001</v>
      </c>
      <c r="J29" s="771">
        <v>13472.091</v>
      </c>
      <c r="K29" s="771">
        <v>14850.874400000001</v>
      </c>
      <c r="L29" s="771">
        <v>21430.477200000001</v>
      </c>
      <c r="M29" s="771">
        <v>28547.124400000001</v>
      </c>
      <c r="N29" s="771">
        <v>17044.062399999999</v>
      </c>
      <c r="P29" s="767"/>
      <c r="Q29" s="767"/>
      <c r="R29" s="767"/>
      <c r="S29" s="767"/>
      <c r="T29" s="767"/>
      <c r="U29" s="767"/>
      <c r="V29" s="767"/>
      <c r="W29" s="767"/>
      <c r="X29" s="767"/>
      <c r="Y29" s="767"/>
      <c r="Z29" s="767"/>
      <c r="AA29" s="767"/>
      <c r="AB29" s="767"/>
      <c r="AC29" s="767"/>
      <c r="AD29" s="767"/>
      <c r="AE29" s="767"/>
      <c r="AF29" s="767"/>
      <c r="AG29" s="767"/>
      <c r="AH29" s="767"/>
      <c r="AI29" s="767"/>
    </row>
    <row r="30" spans="1:35" ht="20.25" customHeight="1" thickTop="1">
      <c r="A30" s="714" t="s">
        <v>214</v>
      </c>
      <c r="B30" s="714"/>
      <c r="C30" s="768">
        <v>3427.9591</v>
      </c>
      <c r="D30" s="710">
        <v>25801.728999999999</v>
      </c>
      <c r="E30" s="712">
        <v>28520.0576</v>
      </c>
      <c r="F30" s="712">
        <v>22391.555700000001</v>
      </c>
      <c r="G30" s="712">
        <v>21379.034800000001</v>
      </c>
      <c r="H30" s="712">
        <v>27055.5481</v>
      </c>
      <c r="I30" s="712">
        <v>25804.9892</v>
      </c>
      <c r="J30" s="712">
        <v>16664.658200000002</v>
      </c>
      <c r="K30" s="712">
        <v>19617.242399999999</v>
      </c>
      <c r="L30" s="712">
        <v>25546.5952</v>
      </c>
      <c r="M30" s="712">
        <v>41403.466999999997</v>
      </c>
      <c r="N30" s="712">
        <v>22607.399799999999</v>
      </c>
      <c r="P30" s="767"/>
      <c r="Q30" s="767"/>
      <c r="R30" s="767"/>
      <c r="S30" s="767"/>
      <c r="T30" s="767"/>
      <c r="U30" s="767"/>
      <c r="V30" s="767"/>
      <c r="W30" s="767"/>
      <c r="X30" s="767"/>
      <c r="Y30" s="767"/>
      <c r="Z30" s="767"/>
      <c r="AA30" s="767"/>
      <c r="AB30" s="767"/>
      <c r="AC30" s="767"/>
      <c r="AD30" s="767"/>
      <c r="AE30" s="767"/>
      <c r="AF30" s="767"/>
      <c r="AG30" s="767"/>
      <c r="AH30" s="767"/>
      <c r="AI30" s="767"/>
    </row>
    <row r="31" spans="1:35">
      <c r="A31" s="706"/>
      <c r="B31" s="706"/>
      <c r="C31" s="706"/>
      <c r="D31" s="706"/>
      <c r="E31" s="706"/>
      <c r="F31" s="706"/>
      <c r="G31" s="706"/>
      <c r="H31" s="706"/>
      <c r="I31" s="706"/>
    </row>
    <row r="32" spans="1:35">
      <c r="A32" s="706"/>
      <c r="B32" s="706"/>
      <c r="C32" s="706"/>
      <c r="D32" s="706"/>
      <c r="E32" s="706"/>
      <c r="F32" s="706"/>
      <c r="G32" s="706"/>
      <c r="H32" s="706"/>
      <c r="I32" s="706"/>
    </row>
    <row r="33" spans="1:9">
      <c r="A33" s="706"/>
      <c r="B33" s="706"/>
      <c r="C33" s="706"/>
      <c r="D33" s="706"/>
      <c r="E33" s="706"/>
      <c r="F33" s="706"/>
      <c r="G33" s="706"/>
      <c r="H33" s="706"/>
      <c r="I33" s="706"/>
    </row>
    <row r="34" spans="1:9">
      <c r="A34" s="706"/>
      <c r="B34" s="706"/>
      <c r="C34" s="706"/>
      <c r="D34" s="706"/>
      <c r="E34" s="706"/>
      <c r="F34" s="706"/>
      <c r="G34" s="706"/>
      <c r="H34" s="706"/>
      <c r="I34" s="706"/>
    </row>
    <row r="35" spans="1:9">
      <c r="A35" s="706"/>
      <c r="B35" s="706"/>
      <c r="C35" s="706"/>
      <c r="D35" s="706"/>
      <c r="E35" s="706"/>
      <c r="F35" s="706"/>
      <c r="G35" s="706"/>
      <c r="H35" s="706"/>
      <c r="I35" s="706"/>
    </row>
    <row r="36" spans="1:9">
      <c r="A36" s="706"/>
      <c r="B36" s="706"/>
      <c r="C36" s="706"/>
      <c r="D36" s="706"/>
      <c r="E36" s="706"/>
      <c r="F36" s="706"/>
      <c r="G36" s="706"/>
      <c r="H36" s="706"/>
      <c r="I36" s="706"/>
    </row>
    <row r="37" spans="1:9">
      <c r="A37" s="706"/>
      <c r="B37" s="706"/>
      <c r="C37" s="706"/>
      <c r="D37" s="706"/>
      <c r="E37" s="706"/>
      <c r="F37" s="706"/>
      <c r="G37" s="706"/>
      <c r="H37" s="706"/>
      <c r="I37" s="706"/>
    </row>
  </sheetData>
  <mergeCells count="9">
    <mergeCell ref="C1:J1"/>
    <mergeCell ref="A2:N2"/>
    <mergeCell ref="A3:N3"/>
    <mergeCell ref="A4:N4"/>
    <mergeCell ref="A5:B7"/>
    <mergeCell ref="C5:C6"/>
    <mergeCell ref="E5:F5"/>
    <mergeCell ref="G5:I5"/>
    <mergeCell ref="J5:N5"/>
  </mergeCells>
  <pageMargins left="0.49" right="0.47" top="0.78740157480314965" bottom="0.78740157480314965" header="0.31496062992125984" footer="0.31496062992125984"/>
  <pageSetup paperSize="9" scale="73" orientation="landscape" horizontalDpi="1200" verticalDpi="1200" r:id="rId1"/>
  <headerFooter>
    <oddHeader>&amp;RStrana 7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7"/>
  <sheetViews>
    <sheetView zoomScale="90" zoomScaleNormal="90" zoomScalePageLayoutView="80" workbookViewId="0">
      <selection activeCell="D25" sqref="D25"/>
    </sheetView>
  </sheetViews>
  <sheetFormatPr defaultColWidth="8.28515625" defaultRowHeight="12.75"/>
  <cols>
    <col min="1" max="1" width="5.5703125" style="705" customWidth="1"/>
    <col min="2" max="2" width="40.5703125" style="705" customWidth="1"/>
    <col min="3" max="3" width="13.140625" style="705" customWidth="1"/>
    <col min="4" max="14" width="11" style="705" customWidth="1"/>
    <col min="15" max="232" width="8.28515625" style="705"/>
    <col min="233" max="233" width="6.28515625" style="705" customWidth="1"/>
    <col min="234" max="234" width="35.140625" style="705" customWidth="1"/>
    <col min="235" max="235" width="10.28515625" style="705" customWidth="1"/>
    <col min="236" max="238" width="8.28515625" style="705"/>
    <col min="239" max="241" width="8.85546875" style="705" customWidth="1"/>
    <col min="242" max="247" width="11.28515625" style="705" customWidth="1"/>
    <col min="248" max="488" width="8.28515625" style="705"/>
    <col min="489" max="489" width="6.28515625" style="705" customWidth="1"/>
    <col min="490" max="490" width="35.140625" style="705" customWidth="1"/>
    <col min="491" max="491" width="10.28515625" style="705" customWidth="1"/>
    <col min="492" max="494" width="8.28515625" style="705"/>
    <col min="495" max="497" width="8.85546875" style="705" customWidth="1"/>
    <col min="498" max="503" width="11.28515625" style="705" customWidth="1"/>
    <col min="504" max="744" width="8.28515625" style="705"/>
    <col min="745" max="745" width="6.28515625" style="705" customWidth="1"/>
    <col min="746" max="746" width="35.140625" style="705" customWidth="1"/>
    <col min="747" max="747" width="10.28515625" style="705" customWidth="1"/>
    <col min="748" max="750" width="8.28515625" style="705"/>
    <col min="751" max="753" width="8.85546875" style="705" customWidth="1"/>
    <col min="754" max="759" width="11.28515625" style="705" customWidth="1"/>
    <col min="760" max="1000" width="8.28515625" style="705"/>
    <col min="1001" max="1001" width="6.28515625" style="705" customWidth="1"/>
    <col min="1002" max="1002" width="35.140625" style="705" customWidth="1"/>
    <col min="1003" max="1003" width="10.28515625" style="705" customWidth="1"/>
    <col min="1004" max="1006" width="8.28515625" style="705"/>
    <col min="1007" max="1009" width="8.85546875" style="705" customWidth="1"/>
    <col min="1010" max="1015" width="11.28515625" style="705" customWidth="1"/>
    <col min="1016" max="1256" width="8.28515625" style="705"/>
    <col min="1257" max="1257" width="6.28515625" style="705" customWidth="1"/>
    <col min="1258" max="1258" width="35.140625" style="705" customWidth="1"/>
    <col min="1259" max="1259" width="10.28515625" style="705" customWidth="1"/>
    <col min="1260" max="1262" width="8.28515625" style="705"/>
    <col min="1263" max="1265" width="8.85546875" style="705" customWidth="1"/>
    <col min="1266" max="1271" width="11.28515625" style="705" customWidth="1"/>
    <col min="1272" max="1512" width="8.28515625" style="705"/>
    <col min="1513" max="1513" width="6.28515625" style="705" customWidth="1"/>
    <col min="1514" max="1514" width="35.140625" style="705" customWidth="1"/>
    <col min="1515" max="1515" width="10.28515625" style="705" customWidth="1"/>
    <col min="1516" max="1518" width="8.28515625" style="705"/>
    <col min="1519" max="1521" width="8.85546875" style="705" customWidth="1"/>
    <col min="1522" max="1527" width="11.28515625" style="705" customWidth="1"/>
    <col min="1528" max="1768" width="8.28515625" style="705"/>
    <col min="1769" max="1769" width="6.28515625" style="705" customWidth="1"/>
    <col min="1770" max="1770" width="35.140625" style="705" customWidth="1"/>
    <col min="1771" max="1771" width="10.28515625" style="705" customWidth="1"/>
    <col min="1772" max="1774" width="8.28515625" style="705"/>
    <col min="1775" max="1777" width="8.85546875" style="705" customWidth="1"/>
    <col min="1778" max="1783" width="11.28515625" style="705" customWidth="1"/>
    <col min="1784" max="2024" width="8.28515625" style="705"/>
    <col min="2025" max="2025" width="6.28515625" style="705" customWidth="1"/>
    <col min="2026" max="2026" width="35.140625" style="705" customWidth="1"/>
    <col min="2027" max="2027" width="10.28515625" style="705" customWidth="1"/>
    <col min="2028" max="2030" width="8.28515625" style="705"/>
    <col min="2031" max="2033" width="8.85546875" style="705" customWidth="1"/>
    <col min="2034" max="2039" width="11.28515625" style="705" customWidth="1"/>
    <col min="2040" max="2280" width="8.28515625" style="705"/>
    <col min="2281" max="2281" width="6.28515625" style="705" customWidth="1"/>
    <col min="2282" max="2282" width="35.140625" style="705" customWidth="1"/>
    <col min="2283" max="2283" width="10.28515625" style="705" customWidth="1"/>
    <col min="2284" max="2286" width="8.28515625" style="705"/>
    <col min="2287" max="2289" width="8.85546875" style="705" customWidth="1"/>
    <col min="2290" max="2295" width="11.28515625" style="705" customWidth="1"/>
    <col min="2296" max="2536" width="8.28515625" style="705"/>
    <col min="2537" max="2537" width="6.28515625" style="705" customWidth="1"/>
    <col min="2538" max="2538" width="35.140625" style="705" customWidth="1"/>
    <col min="2539" max="2539" width="10.28515625" style="705" customWidth="1"/>
    <col min="2540" max="2542" width="8.28515625" style="705"/>
    <col min="2543" max="2545" width="8.85546875" style="705" customWidth="1"/>
    <col min="2546" max="2551" width="11.28515625" style="705" customWidth="1"/>
    <col min="2552" max="2792" width="8.28515625" style="705"/>
    <col min="2793" max="2793" width="6.28515625" style="705" customWidth="1"/>
    <col min="2794" max="2794" width="35.140625" style="705" customWidth="1"/>
    <col min="2795" max="2795" width="10.28515625" style="705" customWidth="1"/>
    <col min="2796" max="2798" width="8.28515625" style="705"/>
    <col min="2799" max="2801" width="8.85546875" style="705" customWidth="1"/>
    <col min="2802" max="2807" width="11.28515625" style="705" customWidth="1"/>
    <col min="2808" max="3048" width="8.28515625" style="705"/>
    <col min="3049" max="3049" width="6.28515625" style="705" customWidth="1"/>
    <col min="3050" max="3050" width="35.140625" style="705" customWidth="1"/>
    <col min="3051" max="3051" width="10.28515625" style="705" customWidth="1"/>
    <col min="3052" max="3054" width="8.28515625" style="705"/>
    <col min="3055" max="3057" width="8.85546875" style="705" customWidth="1"/>
    <col min="3058" max="3063" width="11.28515625" style="705" customWidth="1"/>
    <col min="3064" max="3304" width="8.28515625" style="705"/>
    <col min="3305" max="3305" width="6.28515625" style="705" customWidth="1"/>
    <col min="3306" max="3306" width="35.140625" style="705" customWidth="1"/>
    <col min="3307" max="3307" width="10.28515625" style="705" customWidth="1"/>
    <col min="3308" max="3310" width="8.28515625" style="705"/>
    <col min="3311" max="3313" width="8.85546875" style="705" customWidth="1"/>
    <col min="3314" max="3319" width="11.28515625" style="705" customWidth="1"/>
    <col min="3320" max="3560" width="8.28515625" style="705"/>
    <col min="3561" max="3561" width="6.28515625" style="705" customWidth="1"/>
    <col min="3562" max="3562" width="35.140625" style="705" customWidth="1"/>
    <col min="3563" max="3563" width="10.28515625" style="705" customWidth="1"/>
    <col min="3564" max="3566" width="8.28515625" style="705"/>
    <col min="3567" max="3569" width="8.85546875" style="705" customWidth="1"/>
    <col min="3570" max="3575" width="11.28515625" style="705" customWidth="1"/>
    <col min="3576" max="3816" width="8.28515625" style="705"/>
    <col min="3817" max="3817" width="6.28515625" style="705" customWidth="1"/>
    <col min="3818" max="3818" width="35.140625" style="705" customWidth="1"/>
    <col min="3819" max="3819" width="10.28515625" style="705" customWidth="1"/>
    <col min="3820" max="3822" width="8.28515625" style="705"/>
    <col min="3823" max="3825" width="8.85546875" style="705" customWidth="1"/>
    <col min="3826" max="3831" width="11.28515625" style="705" customWidth="1"/>
    <col min="3832" max="4072" width="8.28515625" style="705"/>
    <col min="4073" max="4073" width="6.28515625" style="705" customWidth="1"/>
    <col min="4074" max="4074" width="35.140625" style="705" customWidth="1"/>
    <col min="4075" max="4075" width="10.28515625" style="705" customWidth="1"/>
    <col min="4076" max="4078" width="8.28515625" style="705"/>
    <col min="4079" max="4081" width="8.85546875" style="705" customWidth="1"/>
    <col min="4082" max="4087" width="11.28515625" style="705" customWidth="1"/>
    <col min="4088" max="4328" width="8.28515625" style="705"/>
    <col min="4329" max="4329" width="6.28515625" style="705" customWidth="1"/>
    <col min="4330" max="4330" width="35.140625" style="705" customWidth="1"/>
    <col min="4331" max="4331" width="10.28515625" style="705" customWidth="1"/>
    <col min="4332" max="4334" width="8.28515625" style="705"/>
    <col min="4335" max="4337" width="8.85546875" style="705" customWidth="1"/>
    <col min="4338" max="4343" width="11.28515625" style="705" customWidth="1"/>
    <col min="4344" max="4584" width="8.28515625" style="705"/>
    <col min="4585" max="4585" width="6.28515625" style="705" customWidth="1"/>
    <col min="4586" max="4586" width="35.140625" style="705" customWidth="1"/>
    <col min="4587" max="4587" width="10.28515625" style="705" customWidth="1"/>
    <col min="4588" max="4590" width="8.28515625" style="705"/>
    <col min="4591" max="4593" width="8.85546875" style="705" customWidth="1"/>
    <col min="4594" max="4599" width="11.28515625" style="705" customWidth="1"/>
    <col min="4600" max="4840" width="8.28515625" style="705"/>
    <col min="4841" max="4841" width="6.28515625" style="705" customWidth="1"/>
    <col min="4842" max="4842" width="35.140625" style="705" customWidth="1"/>
    <col min="4843" max="4843" width="10.28515625" style="705" customWidth="1"/>
    <col min="4844" max="4846" width="8.28515625" style="705"/>
    <col min="4847" max="4849" width="8.85546875" style="705" customWidth="1"/>
    <col min="4850" max="4855" width="11.28515625" style="705" customWidth="1"/>
    <col min="4856" max="5096" width="8.28515625" style="705"/>
    <col min="5097" max="5097" width="6.28515625" style="705" customWidth="1"/>
    <col min="5098" max="5098" width="35.140625" style="705" customWidth="1"/>
    <col min="5099" max="5099" width="10.28515625" style="705" customWidth="1"/>
    <col min="5100" max="5102" width="8.28515625" style="705"/>
    <col min="5103" max="5105" width="8.85546875" style="705" customWidth="1"/>
    <col min="5106" max="5111" width="11.28515625" style="705" customWidth="1"/>
    <col min="5112" max="5352" width="8.28515625" style="705"/>
    <col min="5353" max="5353" width="6.28515625" style="705" customWidth="1"/>
    <col min="5354" max="5354" width="35.140625" style="705" customWidth="1"/>
    <col min="5355" max="5355" width="10.28515625" style="705" customWidth="1"/>
    <col min="5356" max="5358" width="8.28515625" style="705"/>
    <col min="5359" max="5361" width="8.85546875" style="705" customWidth="1"/>
    <col min="5362" max="5367" width="11.28515625" style="705" customWidth="1"/>
    <col min="5368" max="5608" width="8.28515625" style="705"/>
    <col min="5609" max="5609" width="6.28515625" style="705" customWidth="1"/>
    <col min="5610" max="5610" width="35.140625" style="705" customWidth="1"/>
    <col min="5611" max="5611" width="10.28515625" style="705" customWidth="1"/>
    <col min="5612" max="5614" width="8.28515625" style="705"/>
    <col min="5615" max="5617" width="8.85546875" style="705" customWidth="1"/>
    <col min="5618" max="5623" width="11.28515625" style="705" customWidth="1"/>
    <col min="5624" max="5864" width="8.28515625" style="705"/>
    <col min="5865" max="5865" width="6.28515625" style="705" customWidth="1"/>
    <col min="5866" max="5866" width="35.140625" style="705" customWidth="1"/>
    <col min="5867" max="5867" width="10.28515625" style="705" customWidth="1"/>
    <col min="5868" max="5870" width="8.28515625" style="705"/>
    <col min="5871" max="5873" width="8.85546875" style="705" customWidth="1"/>
    <col min="5874" max="5879" width="11.28515625" style="705" customWidth="1"/>
    <col min="5880" max="6120" width="8.28515625" style="705"/>
    <col min="6121" max="6121" width="6.28515625" style="705" customWidth="1"/>
    <col min="6122" max="6122" width="35.140625" style="705" customWidth="1"/>
    <col min="6123" max="6123" width="10.28515625" style="705" customWidth="1"/>
    <col min="6124" max="6126" width="8.28515625" style="705"/>
    <col min="6127" max="6129" width="8.85546875" style="705" customWidth="1"/>
    <col min="6130" max="6135" width="11.28515625" style="705" customWidth="1"/>
    <col min="6136" max="6376" width="8.28515625" style="705"/>
    <col min="6377" max="6377" width="6.28515625" style="705" customWidth="1"/>
    <col min="6378" max="6378" width="35.140625" style="705" customWidth="1"/>
    <col min="6379" max="6379" width="10.28515625" style="705" customWidth="1"/>
    <col min="6380" max="6382" width="8.28515625" style="705"/>
    <col min="6383" max="6385" width="8.85546875" style="705" customWidth="1"/>
    <col min="6386" max="6391" width="11.28515625" style="705" customWidth="1"/>
    <col min="6392" max="6632" width="8.28515625" style="705"/>
    <col min="6633" max="6633" width="6.28515625" style="705" customWidth="1"/>
    <col min="6634" max="6634" width="35.140625" style="705" customWidth="1"/>
    <col min="6635" max="6635" width="10.28515625" style="705" customWidth="1"/>
    <col min="6636" max="6638" width="8.28515625" style="705"/>
    <col min="6639" max="6641" width="8.85546875" style="705" customWidth="1"/>
    <col min="6642" max="6647" width="11.28515625" style="705" customWidth="1"/>
    <col min="6648" max="6888" width="8.28515625" style="705"/>
    <col min="6889" max="6889" width="6.28515625" style="705" customWidth="1"/>
    <col min="6890" max="6890" width="35.140625" style="705" customWidth="1"/>
    <col min="6891" max="6891" width="10.28515625" style="705" customWidth="1"/>
    <col min="6892" max="6894" width="8.28515625" style="705"/>
    <col min="6895" max="6897" width="8.85546875" style="705" customWidth="1"/>
    <col min="6898" max="6903" width="11.28515625" style="705" customWidth="1"/>
    <col min="6904" max="7144" width="8.28515625" style="705"/>
    <col min="7145" max="7145" width="6.28515625" style="705" customWidth="1"/>
    <col min="7146" max="7146" width="35.140625" style="705" customWidth="1"/>
    <col min="7147" max="7147" width="10.28515625" style="705" customWidth="1"/>
    <col min="7148" max="7150" width="8.28515625" style="705"/>
    <col min="7151" max="7153" width="8.85546875" style="705" customWidth="1"/>
    <col min="7154" max="7159" width="11.28515625" style="705" customWidth="1"/>
    <col min="7160" max="7400" width="8.28515625" style="705"/>
    <col min="7401" max="7401" width="6.28515625" style="705" customWidth="1"/>
    <col min="7402" max="7402" width="35.140625" style="705" customWidth="1"/>
    <col min="7403" max="7403" width="10.28515625" style="705" customWidth="1"/>
    <col min="7404" max="7406" width="8.28515625" style="705"/>
    <col min="7407" max="7409" width="8.85546875" style="705" customWidth="1"/>
    <col min="7410" max="7415" width="11.28515625" style="705" customWidth="1"/>
    <col min="7416" max="7656" width="8.28515625" style="705"/>
    <col min="7657" max="7657" width="6.28515625" style="705" customWidth="1"/>
    <col min="7658" max="7658" width="35.140625" style="705" customWidth="1"/>
    <col min="7659" max="7659" width="10.28515625" style="705" customWidth="1"/>
    <col min="7660" max="7662" width="8.28515625" style="705"/>
    <col min="7663" max="7665" width="8.85546875" style="705" customWidth="1"/>
    <col min="7666" max="7671" width="11.28515625" style="705" customWidth="1"/>
    <col min="7672" max="7912" width="8.28515625" style="705"/>
    <col min="7913" max="7913" width="6.28515625" style="705" customWidth="1"/>
    <col min="7914" max="7914" width="35.140625" style="705" customWidth="1"/>
    <col min="7915" max="7915" width="10.28515625" style="705" customWidth="1"/>
    <col min="7916" max="7918" width="8.28515625" style="705"/>
    <col min="7919" max="7921" width="8.85546875" style="705" customWidth="1"/>
    <col min="7922" max="7927" width="11.28515625" style="705" customWidth="1"/>
    <col min="7928" max="8168" width="8.28515625" style="705"/>
    <col min="8169" max="8169" width="6.28515625" style="705" customWidth="1"/>
    <col min="8170" max="8170" width="35.140625" style="705" customWidth="1"/>
    <col min="8171" max="8171" width="10.28515625" style="705" customWidth="1"/>
    <col min="8172" max="8174" width="8.28515625" style="705"/>
    <col min="8175" max="8177" width="8.85546875" style="705" customWidth="1"/>
    <col min="8178" max="8183" width="11.28515625" style="705" customWidth="1"/>
    <col min="8184" max="8424" width="8.28515625" style="705"/>
    <col min="8425" max="8425" width="6.28515625" style="705" customWidth="1"/>
    <col min="8426" max="8426" width="35.140625" style="705" customWidth="1"/>
    <col min="8427" max="8427" width="10.28515625" style="705" customWidth="1"/>
    <col min="8428" max="8430" width="8.28515625" style="705"/>
    <col min="8431" max="8433" width="8.85546875" style="705" customWidth="1"/>
    <col min="8434" max="8439" width="11.28515625" style="705" customWidth="1"/>
    <col min="8440" max="8680" width="8.28515625" style="705"/>
    <col min="8681" max="8681" width="6.28515625" style="705" customWidth="1"/>
    <col min="8682" max="8682" width="35.140625" style="705" customWidth="1"/>
    <col min="8683" max="8683" width="10.28515625" style="705" customWidth="1"/>
    <col min="8684" max="8686" width="8.28515625" style="705"/>
    <col min="8687" max="8689" width="8.85546875" style="705" customWidth="1"/>
    <col min="8690" max="8695" width="11.28515625" style="705" customWidth="1"/>
    <col min="8696" max="8936" width="8.28515625" style="705"/>
    <col min="8937" max="8937" width="6.28515625" style="705" customWidth="1"/>
    <col min="8938" max="8938" width="35.140625" style="705" customWidth="1"/>
    <col min="8939" max="8939" width="10.28515625" style="705" customWidth="1"/>
    <col min="8940" max="8942" width="8.28515625" style="705"/>
    <col min="8943" max="8945" width="8.85546875" style="705" customWidth="1"/>
    <col min="8946" max="8951" width="11.28515625" style="705" customWidth="1"/>
    <col min="8952" max="9192" width="8.28515625" style="705"/>
    <col min="9193" max="9193" width="6.28515625" style="705" customWidth="1"/>
    <col min="9194" max="9194" width="35.140625" style="705" customWidth="1"/>
    <col min="9195" max="9195" width="10.28515625" style="705" customWidth="1"/>
    <col min="9196" max="9198" width="8.28515625" style="705"/>
    <col min="9199" max="9201" width="8.85546875" style="705" customWidth="1"/>
    <col min="9202" max="9207" width="11.28515625" style="705" customWidth="1"/>
    <col min="9208" max="9448" width="8.28515625" style="705"/>
    <col min="9449" max="9449" width="6.28515625" style="705" customWidth="1"/>
    <col min="9450" max="9450" width="35.140625" style="705" customWidth="1"/>
    <col min="9451" max="9451" width="10.28515625" style="705" customWidth="1"/>
    <col min="9452" max="9454" width="8.28515625" style="705"/>
    <col min="9455" max="9457" width="8.85546875" style="705" customWidth="1"/>
    <col min="9458" max="9463" width="11.28515625" style="705" customWidth="1"/>
    <col min="9464" max="9704" width="8.28515625" style="705"/>
    <col min="9705" max="9705" width="6.28515625" style="705" customWidth="1"/>
    <col min="9706" max="9706" width="35.140625" style="705" customWidth="1"/>
    <col min="9707" max="9707" width="10.28515625" style="705" customWidth="1"/>
    <col min="9708" max="9710" width="8.28515625" style="705"/>
    <col min="9711" max="9713" width="8.85546875" style="705" customWidth="1"/>
    <col min="9714" max="9719" width="11.28515625" style="705" customWidth="1"/>
    <col min="9720" max="9960" width="8.28515625" style="705"/>
    <col min="9961" max="9961" width="6.28515625" style="705" customWidth="1"/>
    <col min="9962" max="9962" width="35.140625" style="705" customWidth="1"/>
    <col min="9963" max="9963" width="10.28515625" style="705" customWidth="1"/>
    <col min="9964" max="9966" width="8.28515625" style="705"/>
    <col min="9967" max="9969" width="8.85546875" style="705" customWidth="1"/>
    <col min="9970" max="9975" width="11.28515625" style="705" customWidth="1"/>
    <col min="9976" max="10216" width="8.28515625" style="705"/>
    <col min="10217" max="10217" width="6.28515625" style="705" customWidth="1"/>
    <col min="10218" max="10218" width="35.140625" style="705" customWidth="1"/>
    <col min="10219" max="10219" width="10.28515625" style="705" customWidth="1"/>
    <col min="10220" max="10222" width="8.28515625" style="705"/>
    <col min="10223" max="10225" width="8.85546875" style="705" customWidth="1"/>
    <col min="10226" max="10231" width="11.28515625" style="705" customWidth="1"/>
    <col min="10232" max="10472" width="8.28515625" style="705"/>
    <col min="10473" max="10473" width="6.28515625" style="705" customWidth="1"/>
    <col min="10474" max="10474" width="35.140625" style="705" customWidth="1"/>
    <col min="10475" max="10475" width="10.28515625" style="705" customWidth="1"/>
    <col min="10476" max="10478" width="8.28515625" style="705"/>
    <col min="10479" max="10481" width="8.85546875" style="705" customWidth="1"/>
    <col min="10482" max="10487" width="11.28515625" style="705" customWidth="1"/>
    <col min="10488" max="10728" width="8.28515625" style="705"/>
    <col min="10729" max="10729" width="6.28515625" style="705" customWidth="1"/>
    <col min="10730" max="10730" width="35.140625" style="705" customWidth="1"/>
    <col min="10731" max="10731" width="10.28515625" style="705" customWidth="1"/>
    <col min="10732" max="10734" width="8.28515625" style="705"/>
    <col min="10735" max="10737" width="8.85546875" style="705" customWidth="1"/>
    <col min="10738" max="10743" width="11.28515625" style="705" customWidth="1"/>
    <col min="10744" max="10984" width="8.28515625" style="705"/>
    <col min="10985" max="10985" width="6.28515625" style="705" customWidth="1"/>
    <col min="10986" max="10986" width="35.140625" style="705" customWidth="1"/>
    <col min="10987" max="10987" width="10.28515625" style="705" customWidth="1"/>
    <col min="10988" max="10990" width="8.28515625" style="705"/>
    <col min="10991" max="10993" width="8.85546875" style="705" customWidth="1"/>
    <col min="10994" max="10999" width="11.28515625" style="705" customWidth="1"/>
    <col min="11000" max="11240" width="8.28515625" style="705"/>
    <col min="11241" max="11241" width="6.28515625" style="705" customWidth="1"/>
    <col min="11242" max="11242" width="35.140625" style="705" customWidth="1"/>
    <col min="11243" max="11243" width="10.28515625" style="705" customWidth="1"/>
    <col min="11244" max="11246" width="8.28515625" style="705"/>
    <col min="11247" max="11249" width="8.85546875" style="705" customWidth="1"/>
    <col min="11250" max="11255" width="11.28515625" style="705" customWidth="1"/>
    <col min="11256" max="11496" width="8.28515625" style="705"/>
    <col min="11497" max="11497" width="6.28515625" style="705" customWidth="1"/>
    <col min="11498" max="11498" width="35.140625" style="705" customWidth="1"/>
    <col min="11499" max="11499" width="10.28515625" style="705" customWidth="1"/>
    <col min="11500" max="11502" width="8.28515625" style="705"/>
    <col min="11503" max="11505" width="8.85546875" style="705" customWidth="1"/>
    <col min="11506" max="11511" width="11.28515625" style="705" customWidth="1"/>
    <col min="11512" max="11752" width="8.28515625" style="705"/>
    <col min="11753" max="11753" width="6.28515625" style="705" customWidth="1"/>
    <col min="11754" max="11754" width="35.140625" style="705" customWidth="1"/>
    <col min="11755" max="11755" width="10.28515625" style="705" customWidth="1"/>
    <col min="11756" max="11758" width="8.28515625" style="705"/>
    <col min="11759" max="11761" width="8.85546875" style="705" customWidth="1"/>
    <col min="11762" max="11767" width="11.28515625" style="705" customWidth="1"/>
    <col min="11768" max="12008" width="8.28515625" style="705"/>
    <col min="12009" max="12009" width="6.28515625" style="705" customWidth="1"/>
    <col min="12010" max="12010" width="35.140625" style="705" customWidth="1"/>
    <col min="12011" max="12011" width="10.28515625" style="705" customWidth="1"/>
    <col min="12012" max="12014" width="8.28515625" style="705"/>
    <col min="12015" max="12017" width="8.85546875" style="705" customWidth="1"/>
    <col min="12018" max="12023" width="11.28515625" style="705" customWidth="1"/>
    <col min="12024" max="12264" width="8.28515625" style="705"/>
    <col min="12265" max="12265" width="6.28515625" style="705" customWidth="1"/>
    <col min="12266" max="12266" width="35.140625" style="705" customWidth="1"/>
    <col min="12267" max="12267" width="10.28515625" style="705" customWidth="1"/>
    <col min="12268" max="12270" width="8.28515625" style="705"/>
    <col min="12271" max="12273" width="8.85546875" style="705" customWidth="1"/>
    <col min="12274" max="12279" width="11.28515625" style="705" customWidth="1"/>
    <col min="12280" max="12520" width="8.28515625" style="705"/>
    <col min="12521" max="12521" width="6.28515625" style="705" customWidth="1"/>
    <col min="12522" max="12522" width="35.140625" style="705" customWidth="1"/>
    <col min="12523" max="12523" width="10.28515625" style="705" customWidth="1"/>
    <col min="12524" max="12526" width="8.28515625" style="705"/>
    <col min="12527" max="12529" width="8.85546875" style="705" customWidth="1"/>
    <col min="12530" max="12535" width="11.28515625" style="705" customWidth="1"/>
    <col min="12536" max="12776" width="8.28515625" style="705"/>
    <col min="12777" max="12777" width="6.28515625" style="705" customWidth="1"/>
    <col min="12778" max="12778" width="35.140625" style="705" customWidth="1"/>
    <col min="12779" max="12779" width="10.28515625" style="705" customWidth="1"/>
    <col min="12780" max="12782" width="8.28515625" style="705"/>
    <col min="12783" max="12785" width="8.85546875" style="705" customWidth="1"/>
    <col min="12786" max="12791" width="11.28515625" style="705" customWidth="1"/>
    <col min="12792" max="13032" width="8.28515625" style="705"/>
    <col min="13033" max="13033" width="6.28515625" style="705" customWidth="1"/>
    <col min="13034" max="13034" width="35.140625" style="705" customWidth="1"/>
    <col min="13035" max="13035" width="10.28515625" style="705" customWidth="1"/>
    <col min="13036" max="13038" width="8.28515625" style="705"/>
    <col min="13039" max="13041" width="8.85546875" style="705" customWidth="1"/>
    <col min="13042" max="13047" width="11.28515625" style="705" customWidth="1"/>
    <col min="13048" max="13288" width="8.28515625" style="705"/>
    <col min="13289" max="13289" width="6.28515625" style="705" customWidth="1"/>
    <col min="13290" max="13290" width="35.140625" style="705" customWidth="1"/>
    <col min="13291" max="13291" width="10.28515625" style="705" customWidth="1"/>
    <col min="13292" max="13294" width="8.28515625" style="705"/>
    <col min="13295" max="13297" width="8.85546875" style="705" customWidth="1"/>
    <col min="13298" max="13303" width="11.28515625" style="705" customWidth="1"/>
    <col min="13304" max="13544" width="8.28515625" style="705"/>
    <col min="13545" max="13545" width="6.28515625" style="705" customWidth="1"/>
    <col min="13546" max="13546" width="35.140625" style="705" customWidth="1"/>
    <col min="13547" max="13547" width="10.28515625" style="705" customWidth="1"/>
    <col min="13548" max="13550" width="8.28515625" style="705"/>
    <col min="13551" max="13553" width="8.85546875" style="705" customWidth="1"/>
    <col min="13554" max="13559" width="11.28515625" style="705" customWidth="1"/>
    <col min="13560" max="13800" width="8.28515625" style="705"/>
    <col min="13801" max="13801" width="6.28515625" style="705" customWidth="1"/>
    <col min="13802" max="13802" width="35.140625" style="705" customWidth="1"/>
    <col min="13803" max="13803" width="10.28515625" style="705" customWidth="1"/>
    <col min="13804" max="13806" width="8.28515625" style="705"/>
    <col min="13807" max="13809" width="8.85546875" style="705" customWidth="1"/>
    <col min="13810" max="13815" width="11.28515625" style="705" customWidth="1"/>
    <col min="13816" max="14056" width="8.28515625" style="705"/>
    <col min="14057" max="14057" width="6.28515625" style="705" customWidth="1"/>
    <col min="14058" max="14058" width="35.140625" style="705" customWidth="1"/>
    <col min="14059" max="14059" width="10.28515625" style="705" customWidth="1"/>
    <col min="14060" max="14062" width="8.28515625" style="705"/>
    <col min="14063" max="14065" width="8.85546875" style="705" customWidth="1"/>
    <col min="14066" max="14071" width="11.28515625" style="705" customWidth="1"/>
    <col min="14072" max="14312" width="8.28515625" style="705"/>
    <col min="14313" max="14313" width="6.28515625" style="705" customWidth="1"/>
    <col min="14314" max="14314" width="35.140625" style="705" customWidth="1"/>
    <col min="14315" max="14315" width="10.28515625" style="705" customWidth="1"/>
    <col min="14316" max="14318" width="8.28515625" style="705"/>
    <col min="14319" max="14321" width="8.85546875" style="705" customWidth="1"/>
    <col min="14322" max="14327" width="11.28515625" style="705" customWidth="1"/>
    <col min="14328" max="14568" width="8.28515625" style="705"/>
    <col min="14569" max="14569" width="6.28515625" style="705" customWidth="1"/>
    <col min="14570" max="14570" width="35.140625" style="705" customWidth="1"/>
    <col min="14571" max="14571" width="10.28515625" style="705" customWidth="1"/>
    <col min="14572" max="14574" width="8.28515625" style="705"/>
    <col min="14575" max="14577" width="8.85546875" style="705" customWidth="1"/>
    <col min="14578" max="14583" width="11.28515625" style="705" customWidth="1"/>
    <col min="14584" max="14824" width="8.28515625" style="705"/>
    <col min="14825" max="14825" width="6.28515625" style="705" customWidth="1"/>
    <col min="14826" max="14826" width="35.140625" style="705" customWidth="1"/>
    <col min="14827" max="14827" width="10.28515625" style="705" customWidth="1"/>
    <col min="14828" max="14830" width="8.28515625" style="705"/>
    <col min="14831" max="14833" width="8.85546875" style="705" customWidth="1"/>
    <col min="14834" max="14839" width="11.28515625" style="705" customWidth="1"/>
    <col min="14840" max="15080" width="8.28515625" style="705"/>
    <col min="15081" max="15081" width="6.28515625" style="705" customWidth="1"/>
    <col min="15082" max="15082" width="35.140625" style="705" customWidth="1"/>
    <col min="15083" max="15083" width="10.28515625" style="705" customWidth="1"/>
    <col min="15084" max="15086" width="8.28515625" style="705"/>
    <col min="15087" max="15089" width="8.85546875" style="705" customWidth="1"/>
    <col min="15090" max="15095" width="11.28515625" style="705" customWidth="1"/>
    <col min="15096" max="15336" width="8.28515625" style="705"/>
    <col min="15337" max="15337" width="6.28515625" style="705" customWidth="1"/>
    <col min="15338" max="15338" width="35.140625" style="705" customWidth="1"/>
    <col min="15339" max="15339" width="10.28515625" style="705" customWidth="1"/>
    <col min="15340" max="15342" width="8.28515625" style="705"/>
    <col min="15343" max="15345" width="8.85546875" style="705" customWidth="1"/>
    <col min="15346" max="15351" width="11.28515625" style="705" customWidth="1"/>
    <col min="15352" max="15592" width="8.28515625" style="705"/>
    <col min="15593" max="15593" width="6.28515625" style="705" customWidth="1"/>
    <col min="15594" max="15594" width="35.140625" style="705" customWidth="1"/>
    <col min="15595" max="15595" width="10.28515625" style="705" customWidth="1"/>
    <col min="15596" max="15598" width="8.28515625" style="705"/>
    <col min="15599" max="15601" width="8.85546875" style="705" customWidth="1"/>
    <col min="15602" max="15607" width="11.28515625" style="705" customWidth="1"/>
    <col min="15608" max="15848" width="8.28515625" style="705"/>
    <col min="15849" max="15849" width="6.28515625" style="705" customWidth="1"/>
    <col min="15850" max="15850" width="35.140625" style="705" customWidth="1"/>
    <col min="15851" max="15851" width="10.28515625" style="705" customWidth="1"/>
    <col min="15852" max="15854" width="8.28515625" style="705"/>
    <col min="15855" max="15857" width="8.85546875" style="705" customWidth="1"/>
    <col min="15858" max="15863" width="11.28515625" style="705" customWidth="1"/>
    <col min="15864" max="16104" width="8.28515625" style="705"/>
    <col min="16105" max="16105" width="6.28515625" style="705" customWidth="1"/>
    <col min="16106" max="16106" width="35.140625" style="705" customWidth="1"/>
    <col min="16107" max="16107" width="10.28515625" style="705" customWidth="1"/>
    <col min="16108" max="16110" width="8.28515625" style="705"/>
    <col min="16111" max="16113" width="8.85546875" style="705" customWidth="1"/>
    <col min="16114" max="16119" width="11.28515625" style="705" customWidth="1"/>
    <col min="16120" max="16384" width="8.28515625" style="705"/>
  </cols>
  <sheetData>
    <row r="1" spans="1:35" s="737" customFormat="1" ht="28.5" customHeight="1" thickBot="1">
      <c r="A1" s="746" t="s">
        <v>637</v>
      </c>
      <c r="B1" s="779"/>
      <c r="C1" s="1599" t="s">
        <v>424</v>
      </c>
      <c r="D1" s="1599"/>
      <c r="E1" s="1599"/>
      <c r="F1" s="1599"/>
      <c r="G1" s="1599"/>
      <c r="H1" s="1599"/>
      <c r="I1" s="1599"/>
      <c r="J1" s="1599"/>
      <c r="K1" s="746"/>
      <c r="L1" s="746"/>
      <c r="M1" s="745"/>
      <c r="N1" s="745" t="s">
        <v>542</v>
      </c>
    </row>
    <row r="2" spans="1:35" ht="18.75" customHeight="1">
      <c r="A2" s="1618"/>
      <c r="B2" s="1618"/>
      <c r="C2" s="1618"/>
      <c r="D2" s="1618"/>
      <c r="E2" s="1618"/>
      <c r="F2" s="1618"/>
      <c r="G2" s="1618"/>
      <c r="H2" s="1618"/>
      <c r="I2" s="1618"/>
      <c r="J2" s="1618"/>
      <c r="K2" s="1618"/>
      <c r="L2" s="1618"/>
      <c r="M2" s="1618"/>
      <c r="N2" s="1618"/>
    </row>
    <row r="3" spans="1:35" ht="18.75" customHeight="1">
      <c r="A3" s="1600" t="s">
        <v>734</v>
      </c>
      <c r="B3" s="1600"/>
      <c r="C3" s="1600"/>
      <c r="D3" s="1600"/>
      <c r="E3" s="1600"/>
      <c r="F3" s="1600"/>
      <c r="G3" s="1600"/>
      <c r="H3" s="1600"/>
      <c r="I3" s="1600"/>
      <c r="J3" s="1600"/>
      <c r="K3" s="1600"/>
      <c r="L3" s="1600"/>
      <c r="M3" s="1600"/>
      <c r="N3" s="1600"/>
    </row>
    <row r="4" spans="1:35" s="812" customFormat="1" ht="18.75" customHeight="1">
      <c r="A4" s="1619"/>
      <c r="B4" s="1619"/>
      <c r="C4" s="1619"/>
      <c r="D4" s="1619"/>
      <c r="E4" s="1619"/>
      <c r="F4" s="1619"/>
      <c r="G4" s="1619"/>
      <c r="H4" s="1619"/>
      <c r="I4" s="1619"/>
      <c r="J4" s="1619"/>
      <c r="K4" s="1619"/>
      <c r="L4" s="1619"/>
      <c r="M4" s="1619"/>
      <c r="N4" s="1619"/>
    </row>
    <row r="5" spans="1:35" ht="16.5" customHeight="1">
      <c r="A5" s="1601" t="s">
        <v>688</v>
      </c>
      <c r="B5" s="1611"/>
      <c r="C5" s="1607" t="s">
        <v>634</v>
      </c>
      <c r="D5" s="733" t="s">
        <v>687</v>
      </c>
      <c r="E5" s="1601" t="s">
        <v>720</v>
      </c>
      <c r="F5" s="1602"/>
      <c r="G5" s="1601" t="s">
        <v>719</v>
      </c>
      <c r="H5" s="1611"/>
      <c r="I5" s="1602"/>
      <c r="J5" s="1601" t="s">
        <v>735</v>
      </c>
      <c r="K5" s="1611"/>
      <c r="L5" s="1611"/>
      <c r="M5" s="1611"/>
      <c r="N5" s="1602"/>
    </row>
    <row r="6" spans="1:35" ht="32.25" customHeight="1">
      <c r="A6" s="1603"/>
      <c r="B6" s="1616"/>
      <c r="C6" s="1610"/>
      <c r="D6" s="733" t="s">
        <v>631</v>
      </c>
      <c r="E6" s="733" t="s">
        <v>713</v>
      </c>
      <c r="F6" s="733" t="s">
        <v>712</v>
      </c>
      <c r="G6" s="733" t="s">
        <v>711</v>
      </c>
      <c r="H6" s="733" t="s">
        <v>710</v>
      </c>
      <c r="I6" s="733" t="s">
        <v>709</v>
      </c>
      <c r="J6" s="733" t="s">
        <v>732</v>
      </c>
      <c r="K6" s="733" t="s">
        <v>731</v>
      </c>
      <c r="L6" s="733" t="s">
        <v>730</v>
      </c>
      <c r="M6" s="733" t="s">
        <v>729</v>
      </c>
      <c r="N6" s="733" t="s">
        <v>728</v>
      </c>
    </row>
    <row r="7" spans="1:35" ht="16.5" customHeight="1" thickBot="1">
      <c r="A7" s="1605"/>
      <c r="B7" s="1617"/>
      <c r="C7" s="732" t="s">
        <v>681</v>
      </c>
      <c r="D7" s="732" t="s">
        <v>606</v>
      </c>
      <c r="E7" s="732" t="s">
        <v>606</v>
      </c>
      <c r="F7" s="732" t="s">
        <v>606</v>
      </c>
      <c r="G7" s="732" t="s">
        <v>606</v>
      </c>
      <c r="H7" s="732" t="s">
        <v>606</v>
      </c>
      <c r="I7" s="732" t="s">
        <v>606</v>
      </c>
      <c r="J7" s="732" t="s">
        <v>606</v>
      </c>
      <c r="K7" s="732" t="s">
        <v>606</v>
      </c>
      <c r="L7" s="732" t="s">
        <v>606</v>
      </c>
      <c r="M7" s="732" t="s">
        <v>606</v>
      </c>
      <c r="N7" s="732" t="s">
        <v>606</v>
      </c>
    </row>
    <row r="8" spans="1:35" ht="22.5" hidden="1" customHeight="1">
      <c r="A8" s="777"/>
      <c r="B8" s="777"/>
      <c r="C8" s="777"/>
      <c r="D8" s="777"/>
      <c r="E8" s="777"/>
      <c r="F8" s="777"/>
      <c r="G8" s="777"/>
      <c r="H8" s="777"/>
      <c r="I8" s="777"/>
      <c r="J8" s="777"/>
      <c r="K8" s="777"/>
      <c r="L8" s="777"/>
      <c r="M8" s="777"/>
      <c r="N8" s="777"/>
    </row>
    <row r="9" spans="1:35" ht="22.5" hidden="1" customHeight="1" thickBot="1">
      <c r="A9" s="777"/>
      <c r="B9" s="777"/>
      <c r="C9" s="777"/>
      <c r="D9" s="777"/>
      <c r="E9" s="777"/>
      <c r="F9" s="777"/>
      <c r="G9" s="777"/>
      <c r="H9" s="777"/>
      <c r="I9" s="777"/>
      <c r="J9" s="777"/>
      <c r="K9" s="777"/>
      <c r="L9" s="777"/>
      <c r="M9" s="777"/>
      <c r="N9" s="777"/>
    </row>
    <row r="10" spans="1:35" s="811" customFormat="1" ht="10.5" customHeight="1">
      <c r="A10" s="730"/>
      <c r="B10" s="730"/>
      <c r="C10" s="729"/>
      <c r="D10" s="728"/>
      <c r="E10" s="776"/>
      <c r="F10" s="776"/>
      <c r="G10" s="776"/>
      <c r="H10" s="776"/>
      <c r="I10" s="776"/>
      <c r="J10" s="776"/>
      <c r="K10" s="776"/>
      <c r="L10" s="776"/>
      <c r="M10" s="776"/>
      <c r="N10" s="776"/>
    </row>
    <row r="11" spans="1:35" ht="20.25" customHeight="1">
      <c r="A11" s="774" t="s">
        <v>257</v>
      </c>
      <c r="B11" s="726" t="s">
        <v>680</v>
      </c>
      <c r="C11" s="723">
        <v>87.261899999999997</v>
      </c>
      <c r="D11" s="722">
        <v>19073.3606</v>
      </c>
      <c r="E11" s="724">
        <v>19539.842199999999</v>
      </c>
      <c r="F11" s="724">
        <v>17874.138200000001</v>
      </c>
      <c r="G11" s="724">
        <v>18241.528999999999</v>
      </c>
      <c r="H11" s="724">
        <v>19262.803</v>
      </c>
      <c r="I11" s="724">
        <v>19290.1558</v>
      </c>
      <c r="J11" s="724">
        <v>17688.4715</v>
      </c>
      <c r="K11" s="724">
        <v>18246.744900000002</v>
      </c>
      <c r="L11" s="724">
        <v>21251.934300000001</v>
      </c>
      <c r="M11" s="724">
        <v>26448.282500000001</v>
      </c>
      <c r="N11" s="724">
        <v>15877.3493</v>
      </c>
      <c r="P11" s="767"/>
      <c r="Q11" s="767"/>
      <c r="R11" s="767"/>
      <c r="S11" s="767"/>
      <c r="T11" s="767"/>
      <c r="U11" s="767"/>
      <c r="V11" s="767"/>
      <c r="W11" s="767"/>
      <c r="X11" s="767"/>
      <c r="Y11" s="767"/>
      <c r="Z11" s="767"/>
      <c r="AA11" s="767"/>
      <c r="AB11" s="767"/>
      <c r="AC11" s="767"/>
      <c r="AD11" s="767"/>
      <c r="AE11" s="767"/>
      <c r="AF11" s="767"/>
      <c r="AG11" s="767"/>
      <c r="AH11" s="767"/>
      <c r="AI11" s="767"/>
    </row>
    <row r="12" spans="1:35" s="706" customFormat="1" ht="20.25" customHeight="1">
      <c r="A12" s="774" t="s">
        <v>260</v>
      </c>
      <c r="B12" s="726" t="s">
        <v>261</v>
      </c>
      <c r="C12" s="723">
        <v>30.385000000000002</v>
      </c>
      <c r="D12" s="722">
        <v>28425.445400000001</v>
      </c>
      <c r="E12" s="724">
        <v>29153.569200000002</v>
      </c>
      <c r="F12" s="724">
        <v>22675.6895</v>
      </c>
      <c r="G12" s="724">
        <v>25512.363000000001</v>
      </c>
      <c r="H12" s="724">
        <v>29548.205300000001</v>
      </c>
      <c r="I12" s="724">
        <v>27504.728299999999</v>
      </c>
      <c r="J12" s="724">
        <v>25914.253199999999</v>
      </c>
      <c r="K12" s="724">
        <v>27128.14</v>
      </c>
      <c r="L12" s="724">
        <v>30509.583200000001</v>
      </c>
      <c r="M12" s="724">
        <v>44501.741900000001</v>
      </c>
      <c r="N12" s="724">
        <v>25335.982400000001</v>
      </c>
      <c r="P12" s="767"/>
      <c r="Q12" s="767"/>
      <c r="R12" s="767"/>
      <c r="S12" s="767"/>
      <c r="T12" s="767"/>
      <c r="U12" s="767"/>
      <c r="V12" s="767"/>
      <c r="W12" s="767"/>
      <c r="X12" s="767"/>
      <c r="Y12" s="767"/>
      <c r="Z12" s="767"/>
      <c r="AA12" s="767"/>
      <c r="AB12" s="767"/>
      <c r="AC12" s="767"/>
      <c r="AD12" s="767"/>
      <c r="AE12" s="767"/>
      <c r="AF12" s="767"/>
      <c r="AG12" s="767"/>
      <c r="AH12" s="767"/>
      <c r="AI12" s="767"/>
    </row>
    <row r="13" spans="1:35" ht="20.25" customHeight="1">
      <c r="A13" s="774" t="s">
        <v>262</v>
      </c>
      <c r="B13" s="726" t="s">
        <v>263</v>
      </c>
      <c r="C13" s="723">
        <v>964.13260000000002</v>
      </c>
      <c r="D13" s="722">
        <v>22106.362499999999</v>
      </c>
      <c r="E13" s="724">
        <v>24301.153699999999</v>
      </c>
      <c r="F13" s="724">
        <v>18133.984100000001</v>
      </c>
      <c r="G13" s="724">
        <v>20635.974300000002</v>
      </c>
      <c r="H13" s="724">
        <v>23057.933799999999</v>
      </c>
      <c r="I13" s="724">
        <v>21547.165400000002</v>
      </c>
      <c r="J13" s="724">
        <v>18110.870999999999</v>
      </c>
      <c r="K13" s="724">
        <v>20514.210999999999</v>
      </c>
      <c r="L13" s="724">
        <v>24197.6378</v>
      </c>
      <c r="M13" s="724">
        <v>37129.2376</v>
      </c>
      <c r="N13" s="724">
        <v>18413.0131</v>
      </c>
      <c r="P13" s="767"/>
      <c r="Q13" s="767"/>
      <c r="R13" s="767"/>
      <c r="S13" s="767"/>
      <c r="T13" s="767"/>
      <c r="U13" s="767"/>
      <c r="V13" s="767"/>
      <c r="W13" s="767"/>
      <c r="X13" s="767"/>
      <c r="Y13" s="767"/>
      <c r="Z13" s="767"/>
      <c r="AA13" s="767"/>
      <c r="AB13" s="767"/>
      <c r="AC13" s="767"/>
      <c r="AD13" s="767"/>
      <c r="AE13" s="767"/>
      <c r="AF13" s="767"/>
      <c r="AG13" s="767"/>
      <c r="AH13" s="767"/>
      <c r="AI13" s="767"/>
    </row>
    <row r="14" spans="1:35" s="706" customFormat="1" ht="20.25" customHeight="1">
      <c r="A14" s="774" t="s">
        <v>264</v>
      </c>
      <c r="B14" s="726" t="s">
        <v>579</v>
      </c>
      <c r="C14" s="723">
        <v>28.1844</v>
      </c>
      <c r="D14" s="722">
        <v>34574.997300000003</v>
      </c>
      <c r="E14" s="724">
        <v>35198.020900000003</v>
      </c>
      <c r="F14" s="724">
        <v>31554.446400000001</v>
      </c>
      <c r="G14" s="724">
        <v>28645.401600000001</v>
      </c>
      <c r="H14" s="724">
        <v>35877.866199999997</v>
      </c>
      <c r="I14" s="724">
        <v>34015.2598</v>
      </c>
      <c r="J14" s="724">
        <v>16142.3333</v>
      </c>
      <c r="K14" s="724">
        <v>27327.3616</v>
      </c>
      <c r="L14" s="724">
        <v>36630.022599999997</v>
      </c>
      <c r="M14" s="724">
        <v>55781.453999999998</v>
      </c>
      <c r="N14" s="724">
        <v>31202.049900000002</v>
      </c>
      <c r="P14" s="767"/>
      <c r="Q14" s="767"/>
      <c r="R14" s="767"/>
      <c r="S14" s="767"/>
      <c r="T14" s="767"/>
      <c r="U14" s="767"/>
      <c r="V14" s="767"/>
      <c r="W14" s="767"/>
      <c r="X14" s="767"/>
      <c r="Y14" s="767"/>
      <c r="Z14" s="767"/>
      <c r="AA14" s="767"/>
      <c r="AB14" s="767"/>
      <c r="AC14" s="767"/>
      <c r="AD14" s="767"/>
      <c r="AE14" s="767"/>
      <c r="AF14" s="767"/>
      <c r="AG14" s="767"/>
      <c r="AH14" s="767"/>
      <c r="AI14" s="767"/>
    </row>
    <row r="15" spans="1:35" ht="20.25" customHeight="1">
      <c r="A15" s="774" t="s">
        <v>266</v>
      </c>
      <c r="B15" s="726" t="s">
        <v>679</v>
      </c>
      <c r="C15" s="723">
        <v>47.742600000000003</v>
      </c>
      <c r="D15" s="722">
        <v>22493.793300000001</v>
      </c>
      <c r="E15" s="724">
        <v>22595.128700000001</v>
      </c>
      <c r="F15" s="724">
        <v>22206.174999999999</v>
      </c>
      <c r="G15" s="724">
        <v>18957.766599999999</v>
      </c>
      <c r="H15" s="724">
        <v>23033.519100000001</v>
      </c>
      <c r="I15" s="724">
        <v>22538.2003</v>
      </c>
      <c r="J15" s="724">
        <v>14847.7199</v>
      </c>
      <c r="K15" s="724">
        <v>21463.464899999999</v>
      </c>
      <c r="L15" s="724">
        <v>25231.2781</v>
      </c>
      <c r="M15" s="724">
        <v>34413.611400000002</v>
      </c>
      <c r="N15" s="724">
        <v>16731.971600000001</v>
      </c>
      <c r="P15" s="767"/>
      <c r="Q15" s="767"/>
      <c r="R15" s="767"/>
      <c r="S15" s="767"/>
      <c r="T15" s="767"/>
      <c r="U15" s="767"/>
      <c r="V15" s="767"/>
      <c r="W15" s="767"/>
      <c r="X15" s="767"/>
      <c r="Y15" s="767"/>
      <c r="Z15" s="767"/>
      <c r="AA15" s="767"/>
      <c r="AB15" s="767"/>
      <c r="AC15" s="767"/>
      <c r="AD15" s="767"/>
      <c r="AE15" s="767"/>
      <c r="AF15" s="767"/>
      <c r="AG15" s="767"/>
      <c r="AH15" s="767"/>
      <c r="AI15" s="767"/>
    </row>
    <row r="16" spans="1:35" s="706" customFormat="1" ht="20.25" customHeight="1">
      <c r="A16" s="774" t="s">
        <v>268</v>
      </c>
      <c r="B16" s="726" t="s">
        <v>269</v>
      </c>
      <c r="C16" s="723">
        <v>196.15129999999999</v>
      </c>
      <c r="D16" s="722">
        <v>20174.541000000001</v>
      </c>
      <c r="E16" s="724">
        <v>20351.290799999999</v>
      </c>
      <c r="F16" s="724">
        <v>19048.8933</v>
      </c>
      <c r="G16" s="724">
        <v>17653.1528</v>
      </c>
      <c r="H16" s="724">
        <v>20660.471799999999</v>
      </c>
      <c r="I16" s="724">
        <v>20491.9604</v>
      </c>
      <c r="J16" s="724">
        <v>17175.822499999998</v>
      </c>
      <c r="K16" s="724">
        <v>18920.765200000002</v>
      </c>
      <c r="L16" s="724">
        <v>22164.926100000001</v>
      </c>
      <c r="M16" s="724">
        <v>30993.6888</v>
      </c>
      <c r="N16" s="724">
        <v>16574.155999999999</v>
      </c>
      <c r="P16" s="767"/>
      <c r="Q16" s="767"/>
      <c r="R16" s="767"/>
      <c r="S16" s="767"/>
      <c r="T16" s="767"/>
      <c r="U16" s="767"/>
      <c r="V16" s="767"/>
      <c r="W16" s="767"/>
      <c r="X16" s="767"/>
      <c r="Y16" s="767"/>
      <c r="Z16" s="767"/>
      <c r="AA16" s="767"/>
      <c r="AB16" s="767"/>
      <c r="AC16" s="767"/>
      <c r="AD16" s="767"/>
      <c r="AE16" s="767"/>
      <c r="AF16" s="767"/>
      <c r="AG16" s="767"/>
      <c r="AH16" s="767"/>
      <c r="AI16" s="767"/>
    </row>
    <row r="17" spans="1:35" ht="20.25" customHeight="1">
      <c r="A17" s="774" t="s">
        <v>270</v>
      </c>
      <c r="B17" s="726" t="s">
        <v>577</v>
      </c>
      <c r="C17" s="723">
        <v>444.61590000000001</v>
      </c>
      <c r="D17" s="722">
        <v>18914.683000000001</v>
      </c>
      <c r="E17" s="724">
        <v>21574.661700000001</v>
      </c>
      <c r="F17" s="724">
        <v>16522.002199999999</v>
      </c>
      <c r="G17" s="724">
        <v>17832.5252</v>
      </c>
      <c r="H17" s="724">
        <v>19452.317899999998</v>
      </c>
      <c r="I17" s="724">
        <v>18763.429499999998</v>
      </c>
      <c r="J17" s="724">
        <v>14561.708199999999</v>
      </c>
      <c r="K17" s="724">
        <v>16569.4791</v>
      </c>
      <c r="L17" s="724">
        <v>20051.6433</v>
      </c>
      <c r="M17" s="724">
        <v>35122.921900000001</v>
      </c>
      <c r="N17" s="724">
        <v>18891.7258</v>
      </c>
      <c r="P17" s="767"/>
      <c r="Q17" s="767"/>
      <c r="R17" s="767"/>
      <c r="S17" s="767"/>
      <c r="T17" s="767"/>
      <c r="U17" s="767"/>
      <c r="V17" s="767"/>
      <c r="W17" s="767"/>
      <c r="X17" s="767"/>
      <c r="Y17" s="767"/>
      <c r="Z17" s="767"/>
      <c r="AA17" s="767"/>
      <c r="AB17" s="767"/>
      <c r="AC17" s="767"/>
      <c r="AD17" s="767"/>
      <c r="AE17" s="767"/>
      <c r="AF17" s="767"/>
      <c r="AG17" s="767"/>
      <c r="AH17" s="767"/>
      <c r="AI17" s="767"/>
    </row>
    <row r="18" spans="1:35" s="706" customFormat="1" ht="20.25" customHeight="1">
      <c r="A18" s="774" t="s">
        <v>272</v>
      </c>
      <c r="B18" s="726" t="s">
        <v>273</v>
      </c>
      <c r="C18" s="723">
        <v>224.53790000000001</v>
      </c>
      <c r="D18" s="722">
        <v>21740.822499999998</v>
      </c>
      <c r="E18" s="724">
        <v>22051.024799999999</v>
      </c>
      <c r="F18" s="724">
        <v>21130.042000000001</v>
      </c>
      <c r="G18" s="724">
        <v>19503.889200000001</v>
      </c>
      <c r="H18" s="724">
        <v>21585.9234</v>
      </c>
      <c r="I18" s="724">
        <v>22777.6541</v>
      </c>
      <c r="J18" s="724">
        <v>18110.742900000001</v>
      </c>
      <c r="K18" s="724">
        <v>20374.8891</v>
      </c>
      <c r="L18" s="724">
        <v>23974.284</v>
      </c>
      <c r="M18" s="724">
        <v>33015.470999999998</v>
      </c>
      <c r="N18" s="724">
        <v>18249.038199999999</v>
      </c>
      <c r="P18" s="767"/>
      <c r="Q18" s="767"/>
      <c r="R18" s="767"/>
      <c r="S18" s="767"/>
      <c r="T18" s="767"/>
      <c r="U18" s="767"/>
      <c r="V18" s="767"/>
      <c r="W18" s="767"/>
      <c r="X18" s="767"/>
      <c r="Y18" s="767"/>
      <c r="Z18" s="767"/>
      <c r="AA18" s="767"/>
      <c r="AB18" s="767"/>
      <c r="AC18" s="767"/>
      <c r="AD18" s="767"/>
      <c r="AE18" s="767"/>
      <c r="AF18" s="767"/>
      <c r="AG18" s="767"/>
      <c r="AH18" s="767"/>
      <c r="AI18" s="767"/>
    </row>
    <row r="19" spans="1:35" ht="20.25" customHeight="1">
      <c r="A19" s="774" t="s">
        <v>274</v>
      </c>
      <c r="B19" s="726" t="s">
        <v>678</v>
      </c>
      <c r="C19" s="723">
        <v>95.336799999999997</v>
      </c>
      <c r="D19" s="722">
        <v>11969.6067</v>
      </c>
      <c r="E19" s="724">
        <v>11652.5376</v>
      </c>
      <c r="F19" s="724">
        <v>12203.5869</v>
      </c>
      <c r="G19" s="724">
        <v>11349.4915</v>
      </c>
      <c r="H19" s="724">
        <v>11833.706200000001</v>
      </c>
      <c r="I19" s="724">
        <v>13062.216700000001</v>
      </c>
      <c r="J19" s="724">
        <v>11671.8478</v>
      </c>
      <c r="K19" s="724">
        <v>11512.4514</v>
      </c>
      <c r="L19" s="724">
        <v>13824.5574</v>
      </c>
      <c r="M19" s="724">
        <v>20585.842400000001</v>
      </c>
      <c r="N19" s="724">
        <v>12409.448899999999</v>
      </c>
      <c r="P19" s="767"/>
      <c r="Q19" s="767"/>
      <c r="R19" s="767"/>
      <c r="S19" s="767"/>
      <c r="T19" s="767"/>
      <c r="U19" s="767"/>
      <c r="V19" s="767"/>
      <c r="W19" s="767"/>
      <c r="X19" s="767"/>
      <c r="Y19" s="767"/>
      <c r="Z19" s="767"/>
      <c r="AA19" s="767"/>
      <c r="AB19" s="767"/>
      <c r="AC19" s="767"/>
      <c r="AD19" s="767"/>
      <c r="AE19" s="767"/>
      <c r="AF19" s="767"/>
      <c r="AG19" s="767"/>
      <c r="AH19" s="767"/>
      <c r="AI19" s="767"/>
    </row>
    <row r="20" spans="1:35" s="706" customFormat="1" ht="20.25" customHeight="1">
      <c r="A20" s="774" t="s">
        <v>276</v>
      </c>
      <c r="B20" s="726" t="s">
        <v>277</v>
      </c>
      <c r="C20" s="723">
        <v>92.4101</v>
      </c>
      <c r="D20" s="722">
        <v>36995.426700000004</v>
      </c>
      <c r="E20" s="724">
        <v>41172.003100000002</v>
      </c>
      <c r="F20" s="724">
        <v>28526.322899999999</v>
      </c>
      <c r="G20" s="724">
        <v>29742.6633</v>
      </c>
      <c r="H20" s="724">
        <v>40916.369100000004</v>
      </c>
      <c r="I20" s="724">
        <v>35213.067900000002</v>
      </c>
      <c r="J20" s="724">
        <v>8437.9567999999999</v>
      </c>
      <c r="K20" s="724">
        <v>23325.088800000001</v>
      </c>
      <c r="L20" s="724">
        <v>32827.6535</v>
      </c>
      <c r="M20" s="724">
        <v>45100.6659</v>
      </c>
      <c r="N20" s="724">
        <v>34203.377899999999</v>
      </c>
      <c r="P20" s="767"/>
      <c r="Q20" s="767"/>
      <c r="R20" s="767"/>
      <c r="S20" s="767"/>
      <c r="T20" s="767"/>
      <c r="U20" s="767"/>
      <c r="V20" s="767"/>
      <c r="W20" s="767"/>
      <c r="X20" s="767"/>
      <c r="Y20" s="767"/>
      <c r="Z20" s="767"/>
      <c r="AA20" s="767"/>
      <c r="AB20" s="767"/>
      <c r="AC20" s="767"/>
      <c r="AD20" s="767"/>
      <c r="AE20" s="767"/>
      <c r="AF20" s="767"/>
      <c r="AG20" s="767"/>
      <c r="AH20" s="767"/>
      <c r="AI20" s="767"/>
    </row>
    <row r="21" spans="1:35" ht="20.25" customHeight="1">
      <c r="A21" s="774" t="s">
        <v>278</v>
      </c>
      <c r="B21" s="726" t="s">
        <v>279</v>
      </c>
      <c r="C21" s="723">
        <v>67.480699999999999</v>
      </c>
      <c r="D21" s="722">
        <v>36297.459699999999</v>
      </c>
      <c r="E21" s="724">
        <v>47921.696000000004</v>
      </c>
      <c r="F21" s="724">
        <v>31949.816999999999</v>
      </c>
      <c r="G21" s="724">
        <v>27492.703099999999</v>
      </c>
      <c r="H21" s="724">
        <v>40646.042200000004</v>
      </c>
      <c r="I21" s="724">
        <v>37962.178</v>
      </c>
      <c r="J21" s="724">
        <v>22157.680400000001</v>
      </c>
      <c r="K21" s="724">
        <v>25841.6813</v>
      </c>
      <c r="L21" s="724">
        <v>31535.9355</v>
      </c>
      <c r="M21" s="724">
        <v>49863.948499999999</v>
      </c>
      <c r="N21" s="724">
        <v>29228.086800000001</v>
      </c>
      <c r="P21" s="767"/>
      <c r="Q21" s="767"/>
      <c r="R21" s="767"/>
      <c r="S21" s="767"/>
      <c r="T21" s="767"/>
      <c r="U21" s="767"/>
      <c r="V21" s="767"/>
      <c r="W21" s="767"/>
      <c r="X21" s="767"/>
      <c r="Y21" s="767"/>
      <c r="Z21" s="767"/>
      <c r="AA21" s="767"/>
      <c r="AB21" s="767"/>
      <c r="AC21" s="767"/>
      <c r="AD21" s="767"/>
      <c r="AE21" s="767"/>
      <c r="AF21" s="767"/>
      <c r="AG21" s="767"/>
      <c r="AH21" s="767"/>
      <c r="AI21" s="767"/>
    </row>
    <row r="22" spans="1:35" s="706" customFormat="1" ht="20.25" customHeight="1">
      <c r="A22" s="774" t="s">
        <v>280</v>
      </c>
      <c r="B22" s="726" t="s">
        <v>570</v>
      </c>
      <c r="C22" s="723">
        <v>41.811799999999998</v>
      </c>
      <c r="D22" s="722">
        <v>20131.725299999998</v>
      </c>
      <c r="E22" s="724">
        <v>20887.1666</v>
      </c>
      <c r="F22" s="724">
        <v>19158.0121</v>
      </c>
      <c r="G22" s="724">
        <v>17253.706999999999</v>
      </c>
      <c r="H22" s="724">
        <v>20047.479500000001</v>
      </c>
      <c r="I22" s="724">
        <v>21018.3433</v>
      </c>
      <c r="J22" s="724">
        <v>10776.6666</v>
      </c>
      <c r="K22" s="724">
        <v>16591.490300000001</v>
      </c>
      <c r="L22" s="724">
        <v>21890.540799999999</v>
      </c>
      <c r="M22" s="724">
        <v>31087.7925</v>
      </c>
      <c r="N22" s="724">
        <v>18746.555899999999</v>
      </c>
      <c r="P22" s="767"/>
      <c r="Q22" s="767"/>
      <c r="R22" s="767"/>
      <c r="S22" s="767"/>
      <c r="T22" s="767"/>
      <c r="U22" s="767"/>
      <c r="V22" s="767"/>
      <c r="W22" s="767"/>
      <c r="X22" s="767"/>
      <c r="Y22" s="767"/>
      <c r="Z22" s="767"/>
      <c r="AA22" s="767"/>
      <c r="AB22" s="767"/>
      <c r="AC22" s="767"/>
      <c r="AD22" s="767"/>
      <c r="AE22" s="767"/>
      <c r="AF22" s="767"/>
      <c r="AG22" s="767"/>
      <c r="AH22" s="767"/>
      <c r="AI22" s="767"/>
    </row>
    <row r="23" spans="1:35" ht="20.25" customHeight="1">
      <c r="A23" s="774" t="s">
        <v>282</v>
      </c>
      <c r="B23" s="726" t="s">
        <v>677</v>
      </c>
      <c r="C23" s="723">
        <v>141.02170000000001</v>
      </c>
      <c r="D23" s="722">
        <v>26084.069</v>
      </c>
      <c r="E23" s="724">
        <v>28339.5023</v>
      </c>
      <c r="F23" s="724">
        <v>23659.966400000001</v>
      </c>
      <c r="G23" s="724">
        <v>24621.5353</v>
      </c>
      <c r="H23" s="724">
        <v>27706.7372</v>
      </c>
      <c r="I23" s="724">
        <v>25542.397499999999</v>
      </c>
      <c r="J23" s="724">
        <v>10457.2889</v>
      </c>
      <c r="K23" s="724">
        <v>18896.892500000002</v>
      </c>
      <c r="L23" s="724">
        <v>22875.054199999999</v>
      </c>
      <c r="M23" s="724">
        <v>31435.212599999999</v>
      </c>
      <c r="N23" s="724">
        <v>25304.127400000001</v>
      </c>
      <c r="P23" s="767"/>
      <c r="Q23" s="767"/>
      <c r="R23" s="767"/>
      <c r="S23" s="767"/>
      <c r="T23" s="767"/>
      <c r="U23" s="767"/>
      <c r="V23" s="767"/>
      <c r="W23" s="767"/>
      <c r="X23" s="767"/>
      <c r="Y23" s="767"/>
      <c r="Z23" s="767"/>
      <c r="AA23" s="767"/>
      <c r="AB23" s="767"/>
      <c r="AC23" s="767"/>
      <c r="AD23" s="767"/>
      <c r="AE23" s="767"/>
      <c r="AF23" s="767"/>
      <c r="AG23" s="767"/>
      <c r="AH23" s="767"/>
      <c r="AI23" s="767"/>
    </row>
    <row r="24" spans="1:35" s="706" customFormat="1" ht="20.25" customHeight="1">
      <c r="A24" s="774" t="s">
        <v>284</v>
      </c>
      <c r="B24" s="726" t="s">
        <v>285</v>
      </c>
      <c r="C24" s="723">
        <v>132.72829999999999</v>
      </c>
      <c r="D24" s="722">
        <v>14057.88</v>
      </c>
      <c r="E24" s="724">
        <v>14416.8374</v>
      </c>
      <c r="F24" s="724">
        <v>13613.289699999999</v>
      </c>
      <c r="G24" s="724">
        <v>16487.727200000001</v>
      </c>
      <c r="H24" s="724">
        <v>14609.9334</v>
      </c>
      <c r="I24" s="724">
        <v>11164.7727</v>
      </c>
      <c r="J24" s="724">
        <v>10755.235699999999</v>
      </c>
      <c r="K24" s="724">
        <v>12501.555899999999</v>
      </c>
      <c r="L24" s="724">
        <v>17585.5658</v>
      </c>
      <c r="M24" s="724">
        <v>26967.693500000001</v>
      </c>
      <c r="N24" s="724">
        <v>13132.665499999999</v>
      </c>
      <c r="P24" s="767"/>
      <c r="Q24" s="767"/>
      <c r="R24" s="767"/>
      <c r="S24" s="767"/>
      <c r="T24" s="767"/>
      <c r="U24" s="767"/>
      <c r="V24" s="767"/>
      <c r="W24" s="767"/>
      <c r="X24" s="767"/>
      <c r="Y24" s="767"/>
      <c r="Z24" s="767"/>
      <c r="AA24" s="767"/>
      <c r="AB24" s="767"/>
      <c r="AC24" s="767"/>
      <c r="AD24" s="767"/>
      <c r="AE24" s="767"/>
      <c r="AF24" s="767"/>
      <c r="AG24" s="767"/>
      <c r="AH24" s="767"/>
      <c r="AI24" s="767"/>
    </row>
    <row r="25" spans="1:35" ht="20.25" customHeight="1">
      <c r="A25" s="774" t="s">
        <v>286</v>
      </c>
      <c r="B25" s="726" t="s">
        <v>241</v>
      </c>
      <c r="C25" s="723">
        <v>264.55270000000002</v>
      </c>
      <c r="D25" s="722">
        <v>25383.336500000001</v>
      </c>
      <c r="E25" s="724">
        <v>27468.0733</v>
      </c>
      <c r="F25" s="724">
        <v>23834.665700000001</v>
      </c>
      <c r="G25" s="724">
        <v>20827.146700000001</v>
      </c>
      <c r="H25" s="724">
        <v>25767.909100000001</v>
      </c>
      <c r="I25" s="724">
        <v>26654.282899999998</v>
      </c>
      <c r="J25" s="724">
        <v>11451.2479</v>
      </c>
      <c r="K25" s="724">
        <v>17468.5</v>
      </c>
      <c r="L25" s="724">
        <v>24281.911400000001</v>
      </c>
      <c r="M25" s="724">
        <v>31417.001100000001</v>
      </c>
      <c r="N25" s="724">
        <v>25046.8959</v>
      </c>
      <c r="P25" s="767"/>
      <c r="Q25" s="767"/>
      <c r="R25" s="767"/>
      <c r="S25" s="767"/>
      <c r="T25" s="767"/>
      <c r="U25" s="767"/>
      <c r="V25" s="767"/>
      <c r="W25" s="767"/>
      <c r="X25" s="767"/>
      <c r="Y25" s="767"/>
      <c r="Z25" s="767"/>
      <c r="AA25" s="767"/>
      <c r="AB25" s="767"/>
      <c r="AC25" s="767"/>
      <c r="AD25" s="767"/>
      <c r="AE25" s="767"/>
      <c r="AF25" s="767"/>
      <c r="AG25" s="767"/>
      <c r="AH25" s="767"/>
      <c r="AI25" s="767"/>
    </row>
    <row r="26" spans="1:35" s="706" customFormat="1" ht="20.25" customHeight="1">
      <c r="A26" s="774" t="s">
        <v>288</v>
      </c>
      <c r="B26" s="726" t="s">
        <v>131</v>
      </c>
      <c r="C26" s="723">
        <v>240.15119999999999</v>
      </c>
      <c r="D26" s="722">
        <v>23716.424299999999</v>
      </c>
      <c r="E26" s="724">
        <v>25839.578699999998</v>
      </c>
      <c r="F26" s="724">
        <v>23087.276999999998</v>
      </c>
      <c r="G26" s="724">
        <v>21441.661100000001</v>
      </c>
      <c r="H26" s="724">
        <v>23441.3714</v>
      </c>
      <c r="I26" s="724">
        <v>25125.648700000002</v>
      </c>
      <c r="J26" s="724">
        <v>11705</v>
      </c>
      <c r="K26" s="724">
        <v>12789.5</v>
      </c>
      <c r="L26" s="724">
        <v>21761.269</v>
      </c>
      <c r="M26" s="724">
        <v>26430.634099999999</v>
      </c>
      <c r="N26" s="724">
        <v>23523.643599999999</v>
      </c>
      <c r="P26" s="767"/>
      <c r="Q26" s="767"/>
      <c r="R26" s="767"/>
      <c r="S26" s="767"/>
      <c r="T26" s="767"/>
      <c r="U26" s="767"/>
      <c r="V26" s="767"/>
      <c r="W26" s="767"/>
      <c r="X26" s="767"/>
      <c r="Y26" s="767"/>
      <c r="Z26" s="767"/>
      <c r="AA26" s="767"/>
      <c r="AB26" s="767"/>
      <c r="AC26" s="767"/>
      <c r="AD26" s="767"/>
      <c r="AE26" s="767"/>
      <c r="AF26" s="767"/>
      <c r="AG26" s="767"/>
      <c r="AH26" s="767"/>
      <c r="AI26" s="767"/>
    </row>
    <row r="27" spans="1:35" ht="20.25" customHeight="1">
      <c r="A27" s="774" t="s">
        <v>289</v>
      </c>
      <c r="B27" s="726" t="s">
        <v>290</v>
      </c>
      <c r="C27" s="723">
        <v>245.33250000000001</v>
      </c>
      <c r="D27" s="722">
        <v>21752.688900000001</v>
      </c>
      <c r="E27" s="724">
        <v>24688.5075</v>
      </c>
      <c r="F27" s="724">
        <v>21181.087200000002</v>
      </c>
      <c r="G27" s="724">
        <v>20669.025799999999</v>
      </c>
      <c r="H27" s="724">
        <v>21962.3387</v>
      </c>
      <c r="I27" s="724">
        <v>22122.383099999999</v>
      </c>
      <c r="J27" s="724">
        <v>14200.3519</v>
      </c>
      <c r="K27" s="724">
        <v>15717.815199999999</v>
      </c>
      <c r="L27" s="724">
        <v>22559.969000000001</v>
      </c>
      <c r="M27" s="724">
        <v>36587.464399999997</v>
      </c>
      <c r="N27" s="724">
        <v>20400.8531</v>
      </c>
      <c r="P27" s="767"/>
      <c r="Q27" s="767"/>
      <c r="R27" s="767"/>
      <c r="S27" s="767"/>
      <c r="T27" s="767"/>
      <c r="U27" s="767"/>
      <c r="V27" s="767"/>
      <c r="W27" s="767"/>
      <c r="X27" s="767"/>
      <c r="Y27" s="767"/>
      <c r="Z27" s="767"/>
      <c r="AA27" s="767"/>
      <c r="AB27" s="767"/>
      <c r="AC27" s="767"/>
      <c r="AD27" s="767"/>
      <c r="AE27" s="767"/>
      <c r="AF27" s="767"/>
      <c r="AG27" s="767"/>
      <c r="AH27" s="767"/>
      <c r="AI27" s="767"/>
    </row>
    <row r="28" spans="1:35" s="706" customFormat="1" ht="20.25" customHeight="1">
      <c r="A28" s="774" t="s">
        <v>291</v>
      </c>
      <c r="B28" s="726" t="s">
        <v>676</v>
      </c>
      <c r="C28" s="723">
        <v>44.2973</v>
      </c>
      <c r="D28" s="722">
        <v>19239.799500000001</v>
      </c>
      <c r="E28" s="724">
        <v>20440.985700000001</v>
      </c>
      <c r="F28" s="724">
        <v>18259.0553</v>
      </c>
      <c r="G28" s="724">
        <v>16238.798000000001</v>
      </c>
      <c r="H28" s="724">
        <v>19213.857</v>
      </c>
      <c r="I28" s="724">
        <v>20370.525099999999</v>
      </c>
      <c r="J28" s="724">
        <v>12983.677799999999</v>
      </c>
      <c r="K28" s="724">
        <v>16753.480800000001</v>
      </c>
      <c r="L28" s="724">
        <v>18977.546900000001</v>
      </c>
      <c r="M28" s="724">
        <v>23218.3734</v>
      </c>
      <c r="N28" s="724">
        <v>20732.109</v>
      </c>
      <c r="P28" s="767"/>
      <c r="Q28" s="767"/>
      <c r="R28" s="767"/>
      <c r="S28" s="767"/>
      <c r="T28" s="767"/>
      <c r="U28" s="767"/>
      <c r="V28" s="767"/>
      <c r="W28" s="767"/>
      <c r="X28" s="767"/>
      <c r="Y28" s="767"/>
      <c r="Z28" s="767"/>
      <c r="AA28" s="767"/>
      <c r="AB28" s="767"/>
      <c r="AC28" s="767"/>
      <c r="AD28" s="767"/>
      <c r="AE28" s="767"/>
      <c r="AF28" s="767"/>
      <c r="AG28" s="767"/>
      <c r="AH28" s="767"/>
      <c r="AI28" s="767"/>
    </row>
    <row r="29" spans="1:35" ht="20.25" customHeight="1" thickBot="1">
      <c r="A29" s="773" t="s">
        <v>293</v>
      </c>
      <c r="B29" s="772" t="s">
        <v>294</v>
      </c>
      <c r="C29" s="769">
        <v>39.823399999999999</v>
      </c>
      <c r="D29" s="770">
        <v>16189.3907</v>
      </c>
      <c r="E29" s="771">
        <v>18565.324000000001</v>
      </c>
      <c r="F29" s="771">
        <v>14903.7048</v>
      </c>
      <c r="G29" s="771">
        <v>15691.761699999999</v>
      </c>
      <c r="H29" s="771">
        <v>15745.4427</v>
      </c>
      <c r="I29" s="771">
        <v>18275.018400000001</v>
      </c>
      <c r="J29" s="771">
        <v>13898.151099999999</v>
      </c>
      <c r="K29" s="771">
        <v>12630.031499999999</v>
      </c>
      <c r="L29" s="771">
        <v>18565.324000000001</v>
      </c>
      <c r="M29" s="771">
        <v>21000.311699999998</v>
      </c>
      <c r="N29" s="771">
        <v>13431.6409</v>
      </c>
      <c r="P29" s="767"/>
      <c r="Q29" s="767"/>
      <c r="R29" s="767"/>
      <c r="S29" s="767"/>
      <c r="T29" s="767"/>
      <c r="U29" s="767"/>
      <c r="V29" s="767"/>
      <c r="W29" s="767"/>
      <c r="X29" s="767"/>
      <c r="Y29" s="767"/>
      <c r="Z29" s="767"/>
      <c r="AA29" s="767"/>
      <c r="AB29" s="767"/>
      <c r="AC29" s="767"/>
      <c r="AD29" s="767"/>
      <c r="AE29" s="767"/>
      <c r="AF29" s="767"/>
      <c r="AG29" s="767"/>
      <c r="AH29" s="767"/>
      <c r="AI29" s="767"/>
    </row>
    <row r="30" spans="1:35" ht="20.25" customHeight="1" thickTop="1">
      <c r="A30" s="714" t="s">
        <v>214</v>
      </c>
      <c r="B30" s="714"/>
      <c r="C30" s="768">
        <v>3427.9591</v>
      </c>
      <c r="D30" s="710">
        <v>21897.651600000001</v>
      </c>
      <c r="E30" s="712">
        <v>23496.053100000001</v>
      </c>
      <c r="F30" s="712">
        <v>19978.261500000001</v>
      </c>
      <c r="G30" s="712">
        <v>19812.1898</v>
      </c>
      <c r="H30" s="712">
        <v>22495.2415</v>
      </c>
      <c r="I30" s="712">
        <v>22158.3727</v>
      </c>
      <c r="J30" s="712">
        <v>15504.926799999999</v>
      </c>
      <c r="K30" s="712">
        <v>18486.153399999999</v>
      </c>
      <c r="L30" s="712">
        <v>22942.911499999998</v>
      </c>
      <c r="M30" s="712">
        <v>31505.239399999999</v>
      </c>
      <c r="N30" s="712">
        <v>20120.803800000002</v>
      </c>
      <c r="P30" s="767"/>
      <c r="Q30" s="767"/>
      <c r="R30" s="767"/>
      <c r="S30" s="767"/>
      <c r="T30" s="767"/>
      <c r="U30" s="767"/>
      <c r="V30" s="767"/>
      <c r="W30" s="767"/>
      <c r="X30" s="767"/>
      <c r="Y30" s="767"/>
      <c r="Z30" s="767"/>
      <c r="AA30" s="767"/>
      <c r="AB30" s="767"/>
      <c r="AC30" s="767"/>
      <c r="AD30" s="767"/>
      <c r="AE30" s="767"/>
      <c r="AF30" s="767"/>
      <c r="AG30" s="767"/>
      <c r="AH30" s="767"/>
      <c r="AI30" s="767"/>
    </row>
    <row r="31" spans="1:35">
      <c r="A31" s="706"/>
      <c r="B31" s="706"/>
      <c r="C31" s="706"/>
      <c r="D31" s="814"/>
      <c r="E31" s="814"/>
      <c r="F31" s="814"/>
      <c r="G31" s="814"/>
      <c r="H31" s="814"/>
      <c r="I31" s="814"/>
      <c r="J31" s="813"/>
      <c r="K31" s="813"/>
      <c r="L31" s="813"/>
      <c r="M31" s="813"/>
      <c r="N31" s="813"/>
    </row>
    <row r="32" spans="1:35">
      <c r="A32" s="706"/>
      <c r="B32" s="706"/>
      <c r="C32" s="706"/>
      <c r="D32" s="706"/>
      <c r="E32" s="706"/>
      <c r="F32" s="706"/>
      <c r="G32" s="706"/>
      <c r="H32" s="706"/>
      <c r="I32" s="706"/>
    </row>
    <row r="33" spans="1:9">
      <c r="A33" s="706"/>
      <c r="B33" s="706"/>
      <c r="C33" s="706"/>
      <c r="D33" s="706"/>
      <c r="E33" s="706"/>
      <c r="F33" s="706"/>
      <c r="G33" s="706"/>
      <c r="H33" s="706"/>
      <c r="I33" s="706"/>
    </row>
    <row r="34" spans="1:9">
      <c r="A34" s="706"/>
      <c r="B34" s="706"/>
      <c r="C34" s="706"/>
      <c r="D34" s="706"/>
      <c r="E34" s="706"/>
      <c r="F34" s="706"/>
      <c r="G34" s="706"/>
      <c r="H34" s="706"/>
      <c r="I34" s="706"/>
    </row>
    <row r="35" spans="1:9">
      <c r="A35" s="706"/>
      <c r="B35" s="706"/>
      <c r="C35" s="706"/>
      <c r="D35" s="706"/>
      <c r="E35" s="706"/>
      <c r="F35" s="706"/>
      <c r="G35" s="706"/>
      <c r="H35" s="706"/>
      <c r="I35" s="706"/>
    </row>
    <row r="36" spans="1:9">
      <c r="A36" s="706"/>
      <c r="B36" s="706"/>
      <c r="C36" s="706"/>
      <c r="D36" s="706"/>
      <c r="E36" s="706"/>
      <c r="F36" s="706"/>
      <c r="G36" s="706"/>
      <c r="H36" s="706"/>
      <c r="I36" s="706"/>
    </row>
    <row r="37" spans="1:9">
      <c r="A37" s="706"/>
      <c r="B37" s="706"/>
      <c r="C37" s="706"/>
      <c r="D37" s="706"/>
      <c r="E37" s="706"/>
      <c r="F37" s="706"/>
      <c r="G37" s="706"/>
      <c r="H37" s="706"/>
      <c r="I37" s="706"/>
    </row>
  </sheetData>
  <mergeCells count="9">
    <mergeCell ref="C1:J1"/>
    <mergeCell ref="A2:N2"/>
    <mergeCell ref="A3:N3"/>
    <mergeCell ref="A4:N4"/>
    <mergeCell ref="A5:B7"/>
    <mergeCell ref="C5:C6"/>
    <mergeCell ref="E5:F5"/>
    <mergeCell ref="G5:I5"/>
    <mergeCell ref="J5:N5"/>
  </mergeCells>
  <pageMargins left="0.49" right="0.47" top="0.78740157480314965" bottom="0.78740157480314965" header="0.31496062992125984" footer="0.31496062992125984"/>
  <pageSetup paperSize="9" scale="72" orientation="landscape" horizontalDpi="1200" verticalDpi="1200" r:id="rId1"/>
  <headerFooter>
    <oddHeader>&amp;RStrana 8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G38"/>
  <sheetViews>
    <sheetView zoomScaleNormal="100" workbookViewId="0">
      <selection activeCell="D25" sqref="D25"/>
    </sheetView>
  </sheetViews>
  <sheetFormatPr defaultColWidth="8.28515625" defaultRowHeight="12.75"/>
  <cols>
    <col min="1" max="1" width="4.85546875" style="705" customWidth="1"/>
    <col min="2" max="2" width="43" style="705" customWidth="1"/>
    <col min="3" max="4" width="14.7109375" style="705" customWidth="1"/>
    <col min="5" max="6" width="16.85546875" style="705" customWidth="1"/>
    <col min="7" max="7" width="14.7109375" style="705" customWidth="1"/>
    <col min="8" max="9" width="16.85546875" style="705" customWidth="1"/>
    <col min="10" max="10" width="14.7109375" style="705" customWidth="1"/>
    <col min="11" max="15" width="13.7109375" style="705" customWidth="1"/>
    <col min="16" max="17" width="8.42578125" style="705" bestFit="1" customWidth="1"/>
    <col min="18" max="18" width="9.85546875" style="705" bestFit="1" customWidth="1"/>
    <col min="19" max="19" width="8.42578125" style="705" bestFit="1" customWidth="1"/>
    <col min="20" max="256" width="8.28515625" style="705"/>
    <col min="257" max="257" width="6.28515625" style="705" customWidth="1"/>
    <col min="258" max="258" width="36.42578125" style="705" customWidth="1"/>
    <col min="259" max="259" width="12.85546875" style="705" customWidth="1"/>
    <col min="260" max="512" width="8.28515625" style="705"/>
    <col min="513" max="513" width="6.28515625" style="705" customWidth="1"/>
    <col min="514" max="514" width="36.42578125" style="705" customWidth="1"/>
    <col min="515" max="515" width="12.85546875" style="705" customWidth="1"/>
    <col min="516" max="768" width="8.28515625" style="705"/>
    <col min="769" max="769" width="6.28515625" style="705" customWidth="1"/>
    <col min="770" max="770" width="36.42578125" style="705" customWidth="1"/>
    <col min="771" max="771" width="12.85546875" style="705" customWidth="1"/>
    <col min="772" max="1024" width="8.28515625" style="705"/>
    <col min="1025" max="1025" width="6.28515625" style="705" customWidth="1"/>
    <col min="1026" max="1026" width="36.42578125" style="705" customWidth="1"/>
    <col min="1027" max="1027" width="12.85546875" style="705" customWidth="1"/>
    <col min="1028" max="1280" width="8.28515625" style="705"/>
    <col min="1281" max="1281" width="6.28515625" style="705" customWidth="1"/>
    <col min="1282" max="1282" width="36.42578125" style="705" customWidth="1"/>
    <col min="1283" max="1283" width="12.85546875" style="705" customWidth="1"/>
    <col min="1284" max="1536" width="8.28515625" style="705"/>
    <col min="1537" max="1537" width="6.28515625" style="705" customWidth="1"/>
    <col min="1538" max="1538" width="36.42578125" style="705" customWidth="1"/>
    <col min="1539" max="1539" width="12.85546875" style="705" customWidth="1"/>
    <col min="1540" max="1792" width="8.28515625" style="705"/>
    <col min="1793" max="1793" width="6.28515625" style="705" customWidth="1"/>
    <col min="1794" max="1794" width="36.42578125" style="705" customWidth="1"/>
    <col min="1795" max="1795" width="12.85546875" style="705" customWidth="1"/>
    <col min="1796" max="2048" width="8.28515625" style="705"/>
    <col min="2049" max="2049" width="6.28515625" style="705" customWidth="1"/>
    <col min="2050" max="2050" width="36.42578125" style="705" customWidth="1"/>
    <col min="2051" max="2051" width="12.85546875" style="705" customWidth="1"/>
    <col min="2052" max="2304" width="8.28515625" style="705"/>
    <col min="2305" max="2305" width="6.28515625" style="705" customWidth="1"/>
    <col min="2306" max="2306" width="36.42578125" style="705" customWidth="1"/>
    <col min="2307" max="2307" width="12.85546875" style="705" customWidth="1"/>
    <col min="2308" max="2560" width="8.28515625" style="705"/>
    <col min="2561" max="2561" width="6.28515625" style="705" customWidth="1"/>
    <col min="2562" max="2562" width="36.42578125" style="705" customWidth="1"/>
    <col min="2563" max="2563" width="12.85546875" style="705" customWidth="1"/>
    <col min="2564" max="2816" width="8.28515625" style="705"/>
    <col min="2817" max="2817" width="6.28515625" style="705" customWidth="1"/>
    <col min="2818" max="2818" width="36.42578125" style="705" customWidth="1"/>
    <col min="2819" max="2819" width="12.85546875" style="705" customWidth="1"/>
    <col min="2820" max="3072" width="8.28515625" style="705"/>
    <col min="3073" max="3073" width="6.28515625" style="705" customWidth="1"/>
    <col min="3074" max="3074" width="36.42578125" style="705" customWidth="1"/>
    <col min="3075" max="3075" width="12.85546875" style="705" customWidth="1"/>
    <col min="3076" max="3328" width="8.28515625" style="705"/>
    <col min="3329" max="3329" width="6.28515625" style="705" customWidth="1"/>
    <col min="3330" max="3330" width="36.42578125" style="705" customWidth="1"/>
    <col min="3331" max="3331" width="12.85546875" style="705" customWidth="1"/>
    <col min="3332" max="3584" width="8.28515625" style="705"/>
    <col min="3585" max="3585" width="6.28515625" style="705" customWidth="1"/>
    <col min="3586" max="3586" width="36.42578125" style="705" customWidth="1"/>
    <col min="3587" max="3587" width="12.85546875" style="705" customWidth="1"/>
    <col min="3588" max="3840" width="8.28515625" style="705"/>
    <col min="3841" max="3841" width="6.28515625" style="705" customWidth="1"/>
    <col min="3842" max="3842" width="36.42578125" style="705" customWidth="1"/>
    <col min="3843" max="3843" width="12.85546875" style="705" customWidth="1"/>
    <col min="3844" max="4096" width="8.28515625" style="705"/>
    <col min="4097" max="4097" width="6.28515625" style="705" customWidth="1"/>
    <col min="4098" max="4098" width="36.42578125" style="705" customWidth="1"/>
    <col min="4099" max="4099" width="12.85546875" style="705" customWidth="1"/>
    <col min="4100" max="4352" width="8.28515625" style="705"/>
    <col min="4353" max="4353" width="6.28515625" style="705" customWidth="1"/>
    <col min="4354" max="4354" width="36.42578125" style="705" customWidth="1"/>
    <col min="4355" max="4355" width="12.85546875" style="705" customWidth="1"/>
    <col min="4356" max="4608" width="8.28515625" style="705"/>
    <col min="4609" max="4609" width="6.28515625" style="705" customWidth="1"/>
    <col min="4610" max="4610" width="36.42578125" style="705" customWidth="1"/>
    <col min="4611" max="4611" width="12.85546875" style="705" customWidth="1"/>
    <col min="4612" max="4864" width="8.28515625" style="705"/>
    <col min="4865" max="4865" width="6.28515625" style="705" customWidth="1"/>
    <col min="4866" max="4866" width="36.42578125" style="705" customWidth="1"/>
    <col min="4867" max="4867" width="12.85546875" style="705" customWidth="1"/>
    <col min="4868" max="5120" width="8.28515625" style="705"/>
    <col min="5121" max="5121" width="6.28515625" style="705" customWidth="1"/>
    <col min="5122" max="5122" width="36.42578125" style="705" customWidth="1"/>
    <col min="5123" max="5123" width="12.85546875" style="705" customWidth="1"/>
    <col min="5124" max="5376" width="8.28515625" style="705"/>
    <col min="5377" max="5377" width="6.28515625" style="705" customWidth="1"/>
    <col min="5378" max="5378" width="36.42578125" style="705" customWidth="1"/>
    <col min="5379" max="5379" width="12.85546875" style="705" customWidth="1"/>
    <col min="5380" max="5632" width="8.28515625" style="705"/>
    <col min="5633" max="5633" width="6.28515625" style="705" customWidth="1"/>
    <col min="5634" max="5634" width="36.42578125" style="705" customWidth="1"/>
    <col min="5635" max="5635" width="12.85546875" style="705" customWidth="1"/>
    <col min="5636" max="5888" width="8.28515625" style="705"/>
    <col min="5889" max="5889" width="6.28515625" style="705" customWidth="1"/>
    <col min="5890" max="5890" width="36.42578125" style="705" customWidth="1"/>
    <col min="5891" max="5891" width="12.85546875" style="705" customWidth="1"/>
    <col min="5892" max="6144" width="8.28515625" style="705"/>
    <col min="6145" max="6145" width="6.28515625" style="705" customWidth="1"/>
    <col min="6146" max="6146" width="36.42578125" style="705" customWidth="1"/>
    <col min="6147" max="6147" width="12.85546875" style="705" customWidth="1"/>
    <col min="6148" max="6400" width="8.28515625" style="705"/>
    <col min="6401" max="6401" width="6.28515625" style="705" customWidth="1"/>
    <col min="6402" max="6402" width="36.42578125" style="705" customWidth="1"/>
    <col min="6403" max="6403" width="12.85546875" style="705" customWidth="1"/>
    <col min="6404" max="6656" width="8.28515625" style="705"/>
    <col min="6657" max="6657" width="6.28515625" style="705" customWidth="1"/>
    <col min="6658" max="6658" width="36.42578125" style="705" customWidth="1"/>
    <col min="6659" max="6659" width="12.85546875" style="705" customWidth="1"/>
    <col min="6660" max="6912" width="8.28515625" style="705"/>
    <col min="6913" max="6913" width="6.28515625" style="705" customWidth="1"/>
    <col min="6914" max="6914" width="36.42578125" style="705" customWidth="1"/>
    <col min="6915" max="6915" width="12.85546875" style="705" customWidth="1"/>
    <col min="6916" max="7168" width="8.28515625" style="705"/>
    <col min="7169" max="7169" width="6.28515625" style="705" customWidth="1"/>
    <col min="7170" max="7170" width="36.42578125" style="705" customWidth="1"/>
    <col min="7171" max="7171" width="12.85546875" style="705" customWidth="1"/>
    <col min="7172" max="7424" width="8.28515625" style="705"/>
    <col min="7425" max="7425" width="6.28515625" style="705" customWidth="1"/>
    <col min="7426" max="7426" width="36.42578125" style="705" customWidth="1"/>
    <col min="7427" max="7427" width="12.85546875" style="705" customWidth="1"/>
    <col min="7428" max="7680" width="8.28515625" style="705"/>
    <col min="7681" max="7681" width="6.28515625" style="705" customWidth="1"/>
    <col min="7682" max="7682" width="36.42578125" style="705" customWidth="1"/>
    <col min="7683" max="7683" width="12.85546875" style="705" customWidth="1"/>
    <col min="7684" max="7936" width="8.28515625" style="705"/>
    <col min="7937" max="7937" width="6.28515625" style="705" customWidth="1"/>
    <col min="7938" max="7938" width="36.42578125" style="705" customWidth="1"/>
    <col min="7939" max="7939" width="12.85546875" style="705" customWidth="1"/>
    <col min="7940" max="8192" width="8.28515625" style="705"/>
    <col min="8193" max="8193" width="6.28515625" style="705" customWidth="1"/>
    <col min="8194" max="8194" width="36.42578125" style="705" customWidth="1"/>
    <col min="8195" max="8195" width="12.85546875" style="705" customWidth="1"/>
    <col min="8196" max="8448" width="8.28515625" style="705"/>
    <col min="8449" max="8449" width="6.28515625" style="705" customWidth="1"/>
    <col min="8450" max="8450" width="36.42578125" style="705" customWidth="1"/>
    <col min="8451" max="8451" width="12.85546875" style="705" customWidth="1"/>
    <col min="8452" max="8704" width="8.28515625" style="705"/>
    <col min="8705" max="8705" width="6.28515625" style="705" customWidth="1"/>
    <col min="8706" max="8706" width="36.42578125" style="705" customWidth="1"/>
    <col min="8707" max="8707" width="12.85546875" style="705" customWidth="1"/>
    <col min="8708" max="8960" width="8.28515625" style="705"/>
    <col min="8961" max="8961" width="6.28515625" style="705" customWidth="1"/>
    <col min="8962" max="8962" width="36.42578125" style="705" customWidth="1"/>
    <col min="8963" max="8963" width="12.85546875" style="705" customWidth="1"/>
    <col min="8964" max="9216" width="8.28515625" style="705"/>
    <col min="9217" max="9217" width="6.28515625" style="705" customWidth="1"/>
    <col min="9218" max="9218" width="36.42578125" style="705" customWidth="1"/>
    <col min="9219" max="9219" width="12.85546875" style="705" customWidth="1"/>
    <col min="9220" max="9472" width="8.28515625" style="705"/>
    <col min="9473" max="9473" width="6.28515625" style="705" customWidth="1"/>
    <col min="9474" max="9474" width="36.42578125" style="705" customWidth="1"/>
    <col min="9475" max="9475" width="12.85546875" style="705" customWidth="1"/>
    <col min="9476" max="9728" width="8.28515625" style="705"/>
    <col min="9729" max="9729" width="6.28515625" style="705" customWidth="1"/>
    <col min="9730" max="9730" width="36.42578125" style="705" customWidth="1"/>
    <col min="9731" max="9731" width="12.85546875" style="705" customWidth="1"/>
    <col min="9732" max="9984" width="8.28515625" style="705"/>
    <col min="9985" max="9985" width="6.28515625" style="705" customWidth="1"/>
    <col min="9986" max="9986" width="36.42578125" style="705" customWidth="1"/>
    <col min="9987" max="9987" width="12.85546875" style="705" customWidth="1"/>
    <col min="9988" max="10240" width="8.28515625" style="705"/>
    <col min="10241" max="10241" width="6.28515625" style="705" customWidth="1"/>
    <col min="10242" max="10242" width="36.42578125" style="705" customWidth="1"/>
    <col min="10243" max="10243" width="12.85546875" style="705" customWidth="1"/>
    <col min="10244" max="10496" width="8.28515625" style="705"/>
    <col min="10497" max="10497" width="6.28515625" style="705" customWidth="1"/>
    <col min="10498" max="10498" width="36.42578125" style="705" customWidth="1"/>
    <col min="10499" max="10499" width="12.85546875" style="705" customWidth="1"/>
    <col min="10500" max="10752" width="8.28515625" style="705"/>
    <col min="10753" max="10753" width="6.28515625" style="705" customWidth="1"/>
    <col min="10754" max="10754" width="36.42578125" style="705" customWidth="1"/>
    <col min="10755" max="10755" width="12.85546875" style="705" customWidth="1"/>
    <col min="10756" max="11008" width="8.28515625" style="705"/>
    <col min="11009" max="11009" width="6.28515625" style="705" customWidth="1"/>
    <col min="11010" max="11010" width="36.42578125" style="705" customWidth="1"/>
    <col min="11011" max="11011" width="12.85546875" style="705" customWidth="1"/>
    <col min="11012" max="11264" width="8.28515625" style="705"/>
    <col min="11265" max="11265" width="6.28515625" style="705" customWidth="1"/>
    <col min="11266" max="11266" width="36.42578125" style="705" customWidth="1"/>
    <col min="11267" max="11267" width="12.85546875" style="705" customWidth="1"/>
    <col min="11268" max="11520" width="8.28515625" style="705"/>
    <col min="11521" max="11521" width="6.28515625" style="705" customWidth="1"/>
    <col min="11522" max="11522" width="36.42578125" style="705" customWidth="1"/>
    <col min="11523" max="11523" width="12.85546875" style="705" customWidth="1"/>
    <col min="11524" max="11776" width="8.28515625" style="705"/>
    <col min="11777" max="11777" width="6.28515625" style="705" customWidth="1"/>
    <col min="11778" max="11778" width="36.42578125" style="705" customWidth="1"/>
    <col min="11779" max="11779" width="12.85546875" style="705" customWidth="1"/>
    <col min="11780" max="12032" width="8.28515625" style="705"/>
    <col min="12033" max="12033" width="6.28515625" style="705" customWidth="1"/>
    <col min="12034" max="12034" width="36.42578125" style="705" customWidth="1"/>
    <col min="12035" max="12035" width="12.85546875" style="705" customWidth="1"/>
    <col min="12036" max="12288" width="8.28515625" style="705"/>
    <col min="12289" max="12289" width="6.28515625" style="705" customWidth="1"/>
    <col min="12290" max="12290" width="36.42578125" style="705" customWidth="1"/>
    <col min="12291" max="12291" width="12.85546875" style="705" customWidth="1"/>
    <col min="12292" max="12544" width="8.28515625" style="705"/>
    <col min="12545" max="12545" width="6.28515625" style="705" customWidth="1"/>
    <col min="12546" max="12546" width="36.42578125" style="705" customWidth="1"/>
    <col min="12547" max="12547" width="12.85546875" style="705" customWidth="1"/>
    <col min="12548" max="12800" width="8.28515625" style="705"/>
    <col min="12801" max="12801" width="6.28515625" style="705" customWidth="1"/>
    <col min="12802" max="12802" width="36.42578125" style="705" customWidth="1"/>
    <col min="12803" max="12803" width="12.85546875" style="705" customWidth="1"/>
    <col min="12804" max="13056" width="8.28515625" style="705"/>
    <col min="13057" max="13057" width="6.28515625" style="705" customWidth="1"/>
    <col min="13058" max="13058" width="36.42578125" style="705" customWidth="1"/>
    <col min="13059" max="13059" width="12.85546875" style="705" customWidth="1"/>
    <col min="13060" max="13312" width="8.28515625" style="705"/>
    <col min="13313" max="13313" width="6.28515625" style="705" customWidth="1"/>
    <col min="13314" max="13314" width="36.42578125" style="705" customWidth="1"/>
    <col min="13315" max="13315" width="12.85546875" style="705" customWidth="1"/>
    <col min="13316" max="13568" width="8.28515625" style="705"/>
    <col min="13569" max="13569" width="6.28515625" style="705" customWidth="1"/>
    <col min="13570" max="13570" width="36.42578125" style="705" customWidth="1"/>
    <col min="13571" max="13571" width="12.85546875" style="705" customWidth="1"/>
    <col min="13572" max="13824" width="8.28515625" style="705"/>
    <col min="13825" max="13825" width="6.28515625" style="705" customWidth="1"/>
    <col min="13826" max="13826" width="36.42578125" style="705" customWidth="1"/>
    <col min="13827" max="13827" width="12.85546875" style="705" customWidth="1"/>
    <col min="13828" max="14080" width="8.28515625" style="705"/>
    <col min="14081" max="14081" width="6.28515625" style="705" customWidth="1"/>
    <col min="14082" max="14082" width="36.42578125" style="705" customWidth="1"/>
    <col min="14083" max="14083" width="12.85546875" style="705" customWidth="1"/>
    <col min="14084" max="14336" width="8.28515625" style="705"/>
    <col min="14337" max="14337" width="6.28515625" style="705" customWidth="1"/>
    <col min="14338" max="14338" width="36.42578125" style="705" customWidth="1"/>
    <col min="14339" max="14339" width="12.85546875" style="705" customWidth="1"/>
    <col min="14340" max="14592" width="8.28515625" style="705"/>
    <col min="14593" max="14593" width="6.28515625" style="705" customWidth="1"/>
    <col min="14594" max="14594" width="36.42578125" style="705" customWidth="1"/>
    <col min="14595" max="14595" width="12.85546875" style="705" customWidth="1"/>
    <col min="14596" max="14848" width="8.28515625" style="705"/>
    <col min="14849" max="14849" width="6.28515625" style="705" customWidth="1"/>
    <col min="14850" max="14850" width="36.42578125" style="705" customWidth="1"/>
    <col min="14851" max="14851" width="12.85546875" style="705" customWidth="1"/>
    <col min="14852" max="15104" width="8.28515625" style="705"/>
    <col min="15105" max="15105" width="6.28515625" style="705" customWidth="1"/>
    <col min="15106" max="15106" width="36.42578125" style="705" customWidth="1"/>
    <col min="15107" max="15107" width="12.85546875" style="705" customWidth="1"/>
    <col min="15108" max="15360" width="8.28515625" style="705"/>
    <col min="15361" max="15361" width="6.28515625" style="705" customWidth="1"/>
    <col min="15362" max="15362" width="36.42578125" style="705" customWidth="1"/>
    <col min="15363" max="15363" width="12.85546875" style="705" customWidth="1"/>
    <col min="15364" max="15616" width="8.28515625" style="705"/>
    <col min="15617" max="15617" width="6.28515625" style="705" customWidth="1"/>
    <col min="15618" max="15618" width="36.42578125" style="705" customWidth="1"/>
    <col min="15619" max="15619" width="12.85546875" style="705" customWidth="1"/>
    <col min="15620" max="15872" width="8.28515625" style="705"/>
    <col min="15873" max="15873" width="6.28515625" style="705" customWidth="1"/>
    <col min="15874" max="15874" width="36.42578125" style="705" customWidth="1"/>
    <col min="15875" max="15875" width="12.85546875" style="705" customWidth="1"/>
    <col min="15876" max="16128" width="8.28515625" style="705"/>
    <col min="16129" max="16129" width="6.28515625" style="705" customWidth="1"/>
    <col min="16130" max="16130" width="36.42578125" style="705" customWidth="1"/>
    <col min="16131" max="16131" width="12.85546875" style="705" customWidth="1"/>
    <col min="16132" max="16384" width="8.28515625" style="705"/>
  </cols>
  <sheetData>
    <row r="1" spans="1:33" s="737" customFormat="1" ht="28.5" customHeight="1" thickBot="1">
      <c r="A1" s="746" t="s">
        <v>637</v>
      </c>
      <c r="B1" s="746"/>
      <c r="C1" s="1599" t="s">
        <v>424</v>
      </c>
      <c r="D1" s="1599"/>
      <c r="E1" s="1599"/>
      <c r="F1" s="1599"/>
      <c r="G1" s="1599"/>
      <c r="H1" s="746"/>
      <c r="I1" s="746"/>
      <c r="J1" s="746" t="s">
        <v>540</v>
      </c>
      <c r="K1" s="816"/>
      <c r="L1" s="816"/>
      <c r="M1" s="816"/>
      <c r="N1" s="816"/>
      <c r="O1" s="816"/>
      <c r="P1" s="738"/>
      <c r="Z1" s="737" t="s">
        <v>689</v>
      </c>
      <c r="AB1" s="778" t="s">
        <v>738</v>
      </c>
    </row>
    <row r="2" spans="1:33" ht="18.75" customHeight="1">
      <c r="A2" s="1618"/>
      <c r="B2" s="1618"/>
      <c r="C2" s="1618"/>
      <c r="D2" s="1618"/>
      <c r="E2" s="1618"/>
      <c r="F2" s="1618"/>
      <c r="G2" s="1618"/>
      <c r="H2" s="1618"/>
      <c r="I2" s="1618"/>
      <c r="J2" s="1618"/>
      <c r="K2" s="816"/>
      <c r="L2" s="816"/>
      <c r="M2" s="816"/>
      <c r="N2" s="816"/>
      <c r="O2" s="816"/>
    </row>
    <row r="3" spans="1:33" ht="18.75" customHeight="1">
      <c r="A3" s="1600" t="s">
        <v>539</v>
      </c>
      <c r="B3" s="1600"/>
      <c r="C3" s="1600"/>
      <c r="D3" s="1600"/>
      <c r="E3" s="1600"/>
      <c r="F3" s="1600"/>
      <c r="G3" s="1600"/>
      <c r="H3" s="1600"/>
      <c r="I3" s="1600"/>
      <c r="J3" s="1600"/>
      <c r="K3" s="816"/>
      <c r="L3" s="816"/>
      <c r="M3" s="816"/>
      <c r="N3" s="816"/>
      <c r="O3" s="816"/>
    </row>
    <row r="4" spans="1:33" ht="18.75" customHeight="1">
      <c r="A4" s="1620" t="s">
        <v>737</v>
      </c>
      <c r="B4" s="1620"/>
      <c r="C4" s="1620"/>
      <c r="D4" s="1620"/>
      <c r="E4" s="1620"/>
      <c r="F4" s="1620"/>
      <c r="G4" s="1620"/>
      <c r="H4" s="1620"/>
      <c r="I4" s="1620"/>
      <c r="J4" s="1620"/>
      <c r="K4" s="816"/>
      <c r="L4" s="816"/>
      <c r="M4" s="816"/>
      <c r="N4" s="816"/>
      <c r="O4" s="816"/>
    </row>
    <row r="5" spans="1:33" ht="18.75" customHeight="1">
      <c r="A5" s="1621"/>
      <c r="B5" s="1621"/>
      <c r="C5" s="1621"/>
      <c r="D5" s="1621"/>
      <c r="E5" s="1621"/>
      <c r="F5" s="1621"/>
      <c r="G5" s="1621"/>
      <c r="H5" s="1621"/>
      <c r="I5" s="1621"/>
      <c r="J5" s="1621"/>
      <c r="K5" s="816"/>
      <c r="L5" s="816"/>
      <c r="M5" s="816"/>
      <c r="N5" s="816"/>
      <c r="O5" s="816"/>
    </row>
    <row r="6" spans="1:33" ht="16.5" customHeight="1">
      <c r="A6" s="1601" t="s">
        <v>688</v>
      </c>
      <c r="B6" s="1602"/>
      <c r="C6" s="1607" t="s">
        <v>635</v>
      </c>
      <c r="D6" s="1607" t="s">
        <v>634</v>
      </c>
      <c r="E6" s="1601" t="s">
        <v>687</v>
      </c>
      <c r="F6" s="1602"/>
      <c r="G6" s="1607" t="s">
        <v>736</v>
      </c>
      <c r="H6" s="1601" t="s">
        <v>633</v>
      </c>
      <c r="I6" s="1602"/>
      <c r="J6" s="1607" t="s">
        <v>736</v>
      </c>
      <c r="K6" s="816"/>
      <c r="L6" s="816"/>
      <c r="M6" s="816"/>
      <c r="N6" s="816"/>
      <c r="O6" s="816"/>
    </row>
    <row r="7" spans="1:33" ht="16.5" customHeight="1">
      <c r="A7" s="1603"/>
      <c r="B7" s="1604"/>
      <c r="C7" s="1608"/>
      <c r="D7" s="1610"/>
      <c r="E7" s="733" t="s">
        <v>424</v>
      </c>
      <c r="F7" s="733" t="s">
        <v>423</v>
      </c>
      <c r="G7" s="1608"/>
      <c r="H7" s="733" t="s">
        <v>424</v>
      </c>
      <c r="I7" s="733" t="s">
        <v>423</v>
      </c>
      <c r="J7" s="1608"/>
      <c r="K7" s="816"/>
      <c r="L7" s="816"/>
      <c r="M7" s="816"/>
      <c r="N7" s="816"/>
      <c r="O7" s="816"/>
    </row>
    <row r="8" spans="1:33" ht="16.5" customHeight="1" thickBot="1">
      <c r="A8" s="1605"/>
      <c r="B8" s="1606"/>
      <c r="C8" s="1609"/>
      <c r="D8" s="732" t="s">
        <v>681</v>
      </c>
      <c r="E8" s="732" t="s">
        <v>606</v>
      </c>
      <c r="F8" s="732" t="s">
        <v>606</v>
      </c>
      <c r="G8" s="732" t="s">
        <v>163</v>
      </c>
      <c r="H8" s="732" t="s">
        <v>606</v>
      </c>
      <c r="I8" s="732" t="s">
        <v>606</v>
      </c>
      <c r="J8" s="732" t="s">
        <v>163</v>
      </c>
      <c r="K8" s="816"/>
      <c r="L8" s="816"/>
      <c r="M8" s="816"/>
      <c r="N8" s="816"/>
      <c r="O8" s="816"/>
    </row>
    <row r="9" spans="1:33" ht="22.5" hidden="1" customHeight="1">
      <c r="A9" s="777"/>
      <c r="B9" s="777"/>
      <c r="C9" s="777"/>
      <c r="D9" s="777"/>
      <c r="E9" s="777"/>
      <c r="F9" s="777"/>
      <c r="G9" s="777"/>
      <c r="H9" s="777"/>
      <c r="I9" s="777"/>
      <c r="J9" s="777"/>
      <c r="K9" s="816"/>
      <c r="L9" s="816"/>
      <c r="M9" s="816"/>
      <c r="N9" s="816"/>
      <c r="O9" s="816"/>
    </row>
    <row r="10" spans="1:33" ht="22.5" hidden="1" customHeight="1" thickBot="1">
      <c r="A10" s="777"/>
      <c r="B10" s="777"/>
      <c r="C10" s="777"/>
      <c r="D10" s="777"/>
      <c r="E10" s="777"/>
      <c r="F10" s="777"/>
      <c r="G10" s="777"/>
      <c r="H10" s="777"/>
      <c r="I10" s="777"/>
      <c r="J10" s="777"/>
      <c r="K10" s="816"/>
      <c r="L10" s="816"/>
      <c r="M10" s="816"/>
      <c r="N10" s="816"/>
      <c r="O10" s="816"/>
    </row>
    <row r="11" spans="1:33" ht="10.5" customHeight="1">
      <c r="A11" s="730"/>
      <c r="B11" s="730"/>
      <c r="C11" s="729"/>
      <c r="D11" s="729"/>
      <c r="E11" s="728"/>
      <c r="F11" s="728"/>
      <c r="G11" s="729"/>
      <c r="H11" s="728"/>
      <c r="I11" s="728"/>
      <c r="J11" s="729"/>
      <c r="K11" s="816"/>
      <c r="L11" s="815"/>
      <c r="M11" s="815"/>
      <c r="N11" s="815"/>
      <c r="O11" s="815"/>
      <c r="P11" s="815"/>
      <c r="Q11" s="815"/>
      <c r="R11" s="815"/>
      <c r="S11" s="815"/>
      <c r="T11" s="815"/>
      <c r="U11" s="815"/>
      <c r="V11" s="815"/>
      <c r="W11" s="815"/>
      <c r="X11" s="815"/>
      <c r="Y11" s="815"/>
      <c r="Z11" s="815"/>
      <c r="AA11" s="815"/>
      <c r="AB11" s="815"/>
      <c r="AC11" s="815"/>
      <c r="AD11" s="767"/>
      <c r="AE11" s="767"/>
    </row>
    <row r="12" spans="1:33" s="706" customFormat="1" ht="20.25" customHeight="1">
      <c r="A12" s="774" t="s">
        <v>257</v>
      </c>
      <c r="B12" s="725" t="s">
        <v>680</v>
      </c>
      <c r="C12" s="724">
        <v>229</v>
      </c>
      <c r="D12" s="723">
        <v>4.0267999999999997</v>
      </c>
      <c r="E12" s="722">
        <v>28653.538400000001</v>
      </c>
      <c r="F12" s="722">
        <v>28520.088100000001</v>
      </c>
      <c r="G12" s="723">
        <v>100.4679</v>
      </c>
      <c r="H12" s="722">
        <v>33738.937299999998</v>
      </c>
      <c r="I12" s="722">
        <v>32781.511700000003</v>
      </c>
      <c r="J12" s="723">
        <v>102.92</v>
      </c>
      <c r="K12" s="816"/>
      <c r="L12" s="815"/>
      <c r="M12" s="815"/>
      <c r="N12" s="815"/>
      <c r="O12" s="815"/>
      <c r="P12" s="815"/>
      <c r="Q12" s="815"/>
      <c r="R12" s="815"/>
      <c r="S12" s="815"/>
      <c r="T12" s="815"/>
      <c r="U12" s="815"/>
      <c r="V12" s="815"/>
      <c r="W12" s="815"/>
      <c r="X12" s="815"/>
      <c r="Y12" s="815"/>
      <c r="Z12" s="815"/>
      <c r="AA12" s="815"/>
      <c r="AB12" s="815"/>
      <c r="AC12" s="815"/>
      <c r="AD12" s="767"/>
      <c r="AE12" s="767"/>
      <c r="AF12" s="767"/>
      <c r="AG12" s="767"/>
    </row>
    <row r="13" spans="1:33" ht="20.25" customHeight="1">
      <c r="A13" s="773" t="s">
        <v>260</v>
      </c>
      <c r="B13" s="822" t="s">
        <v>261</v>
      </c>
      <c r="C13" s="771">
        <v>77</v>
      </c>
      <c r="D13" s="769">
        <v>1.0185</v>
      </c>
      <c r="E13" s="770">
        <v>58744.166899999997</v>
      </c>
      <c r="F13" s="770">
        <v>60995.022900000004</v>
      </c>
      <c r="G13" s="769">
        <v>96.309700000000007</v>
      </c>
      <c r="H13" s="770">
        <v>74298.434200000003</v>
      </c>
      <c r="I13" s="770">
        <v>82077.586500000005</v>
      </c>
      <c r="J13" s="769">
        <v>90.52</v>
      </c>
      <c r="K13" s="816"/>
      <c r="L13" s="815"/>
      <c r="M13" s="815"/>
      <c r="N13" s="815"/>
      <c r="O13" s="815"/>
      <c r="P13" s="815"/>
      <c r="Q13" s="815"/>
      <c r="R13" s="815"/>
      <c r="S13" s="815"/>
      <c r="T13" s="815"/>
      <c r="U13" s="815"/>
      <c r="V13" s="815"/>
      <c r="W13" s="815"/>
      <c r="X13" s="815"/>
      <c r="Y13" s="815"/>
      <c r="Z13" s="815"/>
      <c r="AA13" s="815"/>
      <c r="AB13" s="815"/>
      <c r="AC13" s="815"/>
      <c r="AD13" s="767"/>
      <c r="AE13" s="767"/>
      <c r="AF13" s="767"/>
      <c r="AG13" s="767"/>
    </row>
    <row r="14" spans="1:33" s="706" customFormat="1" ht="20.25" customHeight="1">
      <c r="A14" s="773" t="s">
        <v>262</v>
      </c>
      <c r="B14" s="822" t="s">
        <v>263</v>
      </c>
      <c r="C14" s="771">
        <v>1806</v>
      </c>
      <c r="D14" s="769">
        <v>42.352800000000002</v>
      </c>
      <c r="E14" s="770">
        <v>48251.279799999997</v>
      </c>
      <c r="F14" s="770">
        <v>44770.042399999998</v>
      </c>
      <c r="G14" s="769">
        <v>107.7758</v>
      </c>
      <c r="H14" s="770">
        <v>65784.827499999999</v>
      </c>
      <c r="I14" s="770">
        <v>63396.763099999996</v>
      </c>
      <c r="J14" s="769">
        <v>103.76</v>
      </c>
      <c r="K14" s="816"/>
      <c r="L14" s="815"/>
      <c r="M14" s="815"/>
      <c r="N14" s="815"/>
      <c r="O14" s="815"/>
      <c r="P14" s="815"/>
      <c r="Q14" s="815"/>
      <c r="R14" s="815"/>
      <c r="S14" s="815"/>
      <c r="T14" s="815"/>
      <c r="U14" s="815"/>
      <c r="V14" s="815"/>
      <c r="W14" s="815"/>
      <c r="X14" s="815"/>
      <c r="Y14" s="815"/>
      <c r="Z14" s="815"/>
      <c r="AA14" s="815"/>
      <c r="AB14" s="815"/>
      <c r="AC14" s="815"/>
      <c r="AD14" s="767"/>
      <c r="AE14" s="767"/>
      <c r="AF14" s="767"/>
      <c r="AG14" s="767"/>
    </row>
    <row r="15" spans="1:33" ht="20.25" customHeight="1">
      <c r="A15" s="773" t="s">
        <v>264</v>
      </c>
      <c r="B15" s="822" t="s">
        <v>579</v>
      </c>
      <c r="C15" s="771">
        <v>128</v>
      </c>
      <c r="D15" s="769">
        <v>2.0979999999999999</v>
      </c>
      <c r="E15" s="770">
        <v>72510.2883</v>
      </c>
      <c r="F15" s="770">
        <v>70675.844500000007</v>
      </c>
      <c r="G15" s="769">
        <v>102.5955</v>
      </c>
      <c r="H15" s="770">
        <v>97078.3128</v>
      </c>
      <c r="I15" s="770">
        <v>97082.006500000003</v>
      </c>
      <c r="J15" s="769">
        <v>99.99</v>
      </c>
      <c r="K15" s="816"/>
      <c r="L15" s="815"/>
      <c r="M15" s="815"/>
      <c r="N15" s="815"/>
      <c r="O15" s="815"/>
      <c r="P15" s="815"/>
      <c r="Q15" s="815"/>
      <c r="R15" s="815"/>
      <c r="S15" s="815"/>
      <c r="T15" s="815"/>
      <c r="U15" s="815"/>
      <c r="V15" s="815"/>
      <c r="W15" s="815"/>
      <c r="X15" s="815"/>
      <c r="Y15" s="815"/>
      <c r="Z15" s="815"/>
      <c r="AA15" s="815"/>
      <c r="AB15" s="815"/>
      <c r="AC15" s="815"/>
      <c r="AD15" s="767"/>
      <c r="AE15" s="767"/>
      <c r="AF15" s="767"/>
      <c r="AG15" s="767"/>
    </row>
    <row r="16" spans="1:33" s="706" customFormat="1" ht="20.25" customHeight="1">
      <c r="A16" s="773" t="s">
        <v>266</v>
      </c>
      <c r="B16" s="822" t="s">
        <v>679</v>
      </c>
      <c r="C16" s="771">
        <v>240</v>
      </c>
      <c r="D16" s="769">
        <v>3.024</v>
      </c>
      <c r="E16" s="770">
        <v>41294.4061</v>
      </c>
      <c r="F16" s="770">
        <v>40082.861199999999</v>
      </c>
      <c r="G16" s="769">
        <v>103.0226</v>
      </c>
      <c r="H16" s="770">
        <v>49503.191899999998</v>
      </c>
      <c r="I16" s="770">
        <v>50206.773800000003</v>
      </c>
      <c r="J16" s="769">
        <v>98.59</v>
      </c>
      <c r="K16" s="816"/>
      <c r="L16" s="815"/>
      <c r="M16" s="815"/>
      <c r="N16" s="815"/>
      <c r="O16" s="815"/>
      <c r="P16" s="815"/>
      <c r="Q16" s="815"/>
      <c r="R16" s="815"/>
      <c r="S16" s="815"/>
      <c r="T16" s="815"/>
      <c r="U16" s="815"/>
      <c r="V16" s="815"/>
      <c r="W16" s="815"/>
      <c r="X16" s="815"/>
      <c r="Y16" s="815"/>
      <c r="Z16" s="815"/>
      <c r="AA16" s="815"/>
      <c r="AB16" s="815"/>
      <c r="AC16" s="815"/>
      <c r="AD16" s="767"/>
      <c r="AE16" s="767"/>
      <c r="AF16" s="767"/>
      <c r="AG16" s="767"/>
    </row>
    <row r="17" spans="1:33" ht="20.25" customHeight="1">
      <c r="A17" s="773" t="s">
        <v>268</v>
      </c>
      <c r="B17" s="822" t="s">
        <v>269</v>
      </c>
      <c r="C17" s="771">
        <v>359</v>
      </c>
      <c r="D17" s="769">
        <v>14.9885</v>
      </c>
      <c r="E17" s="770">
        <v>32327.260600000001</v>
      </c>
      <c r="F17" s="770">
        <v>31110.017599999999</v>
      </c>
      <c r="G17" s="769">
        <v>103.9127</v>
      </c>
      <c r="H17" s="770">
        <v>43191.796900000001</v>
      </c>
      <c r="I17" s="770">
        <v>43159.241999999998</v>
      </c>
      <c r="J17" s="769">
        <v>100.07</v>
      </c>
      <c r="K17" s="816"/>
      <c r="L17" s="815"/>
      <c r="M17" s="815"/>
      <c r="N17" s="815"/>
      <c r="O17" s="815"/>
      <c r="P17" s="815"/>
      <c r="Q17" s="815"/>
      <c r="R17" s="815"/>
      <c r="S17" s="815"/>
      <c r="T17" s="815"/>
      <c r="U17" s="815"/>
      <c r="V17" s="815"/>
      <c r="W17" s="815"/>
      <c r="X17" s="815"/>
      <c r="Y17" s="815"/>
      <c r="Z17" s="815"/>
      <c r="AA17" s="815"/>
      <c r="AB17" s="815"/>
      <c r="AC17" s="815"/>
      <c r="AD17" s="767"/>
      <c r="AE17" s="767"/>
      <c r="AF17" s="767"/>
      <c r="AG17" s="767"/>
    </row>
    <row r="18" spans="1:33" s="706" customFormat="1" ht="20.25" customHeight="1">
      <c r="A18" s="773" t="s">
        <v>270</v>
      </c>
      <c r="B18" s="822" t="s">
        <v>577</v>
      </c>
      <c r="C18" s="771">
        <v>1817</v>
      </c>
      <c r="D18" s="769">
        <v>28.258099999999999</v>
      </c>
      <c r="E18" s="770">
        <v>31712.0556</v>
      </c>
      <c r="F18" s="770">
        <v>31481.3364</v>
      </c>
      <c r="G18" s="769">
        <v>100.7328</v>
      </c>
      <c r="H18" s="770">
        <v>50119.061699999998</v>
      </c>
      <c r="I18" s="770">
        <v>49401.702700000002</v>
      </c>
      <c r="J18" s="769">
        <v>101.45</v>
      </c>
      <c r="K18" s="816"/>
      <c r="L18" s="815"/>
      <c r="M18" s="815"/>
      <c r="N18" s="815"/>
      <c r="O18" s="815"/>
      <c r="P18" s="815"/>
      <c r="Q18" s="815"/>
      <c r="R18" s="815"/>
      <c r="S18" s="815"/>
      <c r="T18" s="815"/>
      <c r="U18" s="815"/>
      <c r="V18" s="815"/>
      <c r="W18" s="815"/>
      <c r="X18" s="815"/>
      <c r="Y18" s="815"/>
      <c r="Z18" s="815"/>
      <c r="AA18" s="815"/>
      <c r="AB18" s="815"/>
      <c r="AC18" s="815"/>
      <c r="AD18" s="767"/>
      <c r="AE18" s="767"/>
      <c r="AF18" s="767"/>
      <c r="AG18" s="767"/>
    </row>
    <row r="19" spans="1:33" ht="20.25" customHeight="1">
      <c r="A19" s="773" t="s">
        <v>272</v>
      </c>
      <c r="B19" s="822" t="s">
        <v>273</v>
      </c>
      <c r="C19" s="771">
        <v>463</v>
      </c>
      <c r="D19" s="769">
        <v>8.6504999999999992</v>
      </c>
      <c r="E19" s="770">
        <v>35964.802799999998</v>
      </c>
      <c r="F19" s="770">
        <v>35435.9617</v>
      </c>
      <c r="G19" s="769">
        <v>101.4923</v>
      </c>
      <c r="H19" s="770">
        <v>48169.334499999997</v>
      </c>
      <c r="I19" s="770">
        <v>48685.9395</v>
      </c>
      <c r="J19" s="769">
        <v>98.93</v>
      </c>
      <c r="K19" s="816"/>
      <c r="L19" s="815"/>
      <c r="M19" s="815"/>
      <c r="N19" s="815"/>
      <c r="O19" s="815"/>
      <c r="P19" s="815"/>
      <c r="Q19" s="815"/>
      <c r="R19" s="815"/>
      <c r="S19" s="815"/>
      <c r="T19" s="815"/>
      <c r="U19" s="815"/>
      <c r="V19" s="815"/>
      <c r="W19" s="815"/>
      <c r="X19" s="815"/>
      <c r="Y19" s="815"/>
      <c r="Z19" s="815"/>
      <c r="AA19" s="815"/>
      <c r="AB19" s="815"/>
      <c r="AC19" s="815"/>
      <c r="AD19" s="767"/>
      <c r="AE19" s="767"/>
      <c r="AF19" s="767"/>
      <c r="AG19" s="767"/>
    </row>
    <row r="20" spans="1:33" s="706" customFormat="1" ht="20.25" customHeight="1">
      <c r="A20" s="773" t="s">
        <v>274</v>
      </c>
      <c r="B20" s="822" t="s">
        <v>678</v>
      </c>
      <c r="C20" s="771">
        <v>249</v>
      </c>
      <c r="D20" s="769">
        <v>3.8081</v>
      </c>
      <c r="E20" s="770">
        <v>20928.051899999999</v>
      </c>
      <c r="F20" s="770">
        <v>20822.379700000001</v>
      </c>
      <c r="G20" s="769">
        <v>100.5074</v>
      </c>
      <c r="H20" s="770">
        <v>30865.795900000001</v>
      </c>
      <c r="I20" s="770">
        <v>29456.9385</v>
      </c>
      <c r="J20" s="769">
        <v>104.78</v>
      </c>
      <c r="K20" s="816"/>
      <c r="L20" s="815"/>
      <c r="M20" s="815"/>
      <c r="N20" s="815"/>
      <c r="O20" s="815"/>
      <c r="P20" s="815"/>
      <c r="Q20" s="815"/>
      <c r="R20" s="815"/>
      <c r="S20" s="815"/>
      <c r="T20" s="815"/>
      <c r="U20" s="815"/>
      <c r="V20" s="815"/>
      <c r="W20" s="815"/>
      <c r="X20" s="815"/>
      <c r="Y20" s="815"/>
      <c r="Z20" s="815"/>
      <c r="AA20" s="815"/>
      <c r="AB20" s="815"/>
      <c r="AC20" s="815"/>
      <c r="AD20" s="767"/>
      <c r="AE20" s="767"/>
      <c r="AF20" s="767"/>
      <c r="AG20" s="767"/>
    </row>
    <row r="21" spans="1:33" ht="20.25" customHeight="1">
      <c r="A21" s="773" t="s">
        <v>276</v>
      </c>
      <c r="B21" s="822" t="s">
        <v>277</v>
      </c>
      <c r="C21" s="771">
        <v>287</v>
      </c>
      <c r="D21" s="769">
        <v>7.6193</v>
      </c>
      <c r="E21" s="770">
        <v>66541.552500000005</v>
      </c>
      <c r="F21" s="770">
        <v>66967.352100000004</v>
      </c>
      <c r="G21" s="769">
        <v>99.364099999999993</v>
      </c>
      <c r="H21" s="770">
        <v>89616.569699999993</v>
      </c>
      <c r="I21" s="770">
        <v>92928.388600000006</v>
      </c>
      <c r="J21" s="769">
        <v>96.43</v>
      </c>
      <c r="K21" s="816"/>
      <c r="L21" s="815"/>
      <c r="M21" s="815"/>
      <c r="N21" s="815"/>
      <c r="O21" s="815"/>
      <c r="P21" s="815"/>
      <c r="Q21" s="815"/>
      <c r="R21" s="815"/>
      <c r="S21" s="815"/>
      <c r="T21" s="815"/>
      <c r="U21" s="815"/>
      <c r="V21" s="815"/>
      <c r="W21" s="815"/>
      <c r="X21" s="815"/>
      <c r="Y21" s="815"/>
      <c r="Z21" s="815"/>
      <c r="AA21" s="815"/>
      <c r="AB21" s="815"/>
      <c r="AC21" s="815"/>
      <c r="AD21" s="767"/>
      <c r="AE21" s="767"/>
      <c r="AF21" s="767"/>
      <c r="AG21" s="767"/>
    </row>
    <row r="22" spans="1:33" s="706" customFormat="1" ht="20.25" customHeight="1">
      <c r="A22" s="773" t="s">
        <v>278</v>
      </c>
      <c r="B22" s="822" t="s">
        <v>279</v>
      </c>
      <c r="C22" s="771">
        <v>664</v>
      </c>
      <c r="D22" s="769">
        <v>5.5976999999999997</v>
      </c>
      <c r="E22" s="770">
        <v>89060.611499999999</v>
      </c>
      <c r="F22" s="770">
        <v>95078.950899999996</v>
      </c>
      <c r="G22" s="769">
        <v>93.670100000000005</v>
      </c>
      <c r="H22" s="770">
        <v>124252.0408</v>
      </c>
      <c r="I22" s="770">
        <v>140534.06959999999</v>
      </c>
      <c r="J22" s="769">
        <v>88.41</v>
      </c>
      <c r="K22" s="816"/>
      <c r="L22" s="815"/>
      <c r="M22" s="815"/>
      <c r="N22" s="815"/>
      <c r="O22" s="815"/>
      <c r="P22" s="815"/>
      <c r="Q22" s="815"/>
      <c r="R22" s="815"/>
      <c r="S22" s="815"/>
      <c r="T22" s="815"/>
      <c r="U22" s="815"/>
      <c r="V22" s="815"/>
      <c r="W22" s="815"/>
      <c r="X22" s="815"/>
      <c r="Y22" s="815"/>
      <c r="Z22" s="815"/>
      <c r="AA22" s="815"/>
      <c r="AB22" s="815"/>
      <c r="AC22" s="815"/>
      <c r="AD22" s="767"/>
      <c r="AE22" s="767"/>
      <c r="AF22" s="767"/>
      <c r="AG22" s="767"/>
    </row>
    <row r="23" spans="1:33" ht="20.25" customHeight="1">
      <c r="A23" s="773" t="s">
        <v>280</v>
      </c>
      <c r="B23" s="822" t="s">
        <v>570</v>
      </c>
      <c r="C23" s="771">
        <v>83</v>
      </c>
      <c r="D23" s="769">
        <v>3.605</v>
      </c>
      <c r="E23" s="770">
        <v>38802.115599999997</v>
      </c>
      <c r="F23" s="770">
        <v>38134.079299999998</v>
      </c>
      <c r="G23" s="769">
        <v>101.7518</v>
      </c>
      <c r="H23" s="770">
        <v>45315.554799999998</v>
      </c>
      <c r="I23" s="770">
        <v>46317.851699999999</v>
      </c>
      <c r="J23" s="769">
        <v>97.83</v>
      </c>
      <c r="K23" s="816"/>
      <c r="L23" s="815"/>
      <c r="M23" s="815"/>
      <c r="N23" s="815"/>
      <c r="O23" s="815"/>
      <c r="P23" s="815"/>
      <c r="Q23" s="815"/>
      <c r="R23" s="815"/>
      <c r="S23" s="815"/>
      <c r="T23" s="815"/>
      <c r="U23" s="815"/>
      <c r="V23" s="815"/>
      <c r="W23" s="815"/>
      <c r="X23" s="815"/>
      <c r="Y23" s="815"/>
      <c r="Z23" s="815"/>
      <c r="AA23" s="815"/>
      <c r="AB23" s="815"/>
      <c r="AC23" s="815"/>
      <c r="AD23" s="767"/>
      <c r="AE23" s="767"/>
      <c r="AF23" s="767"/>
      <c r="AG23" s="767"/>
    </row>
    <row r="24" spans="1:33" s="706" customFormat="1" ht="20.25" customHeight="1">
      <c r="A24" s="773" t="s">
        <v>282</v>
      </c>
      <c r="B24" s="822" t="s">
        <v>677</v>
      </c>
      <c r="C24" s="771">
        <v>286</v>
      </c>
      <c r="D24" s="769">
        <v>8.0390999999999995</v>
      </c>
      <c r="E24" s="770">
        <v>51015.556199999999</v>
      </c>
      <c r="F24" s="770">
        <v>48239.242700000003</v>
      </c>
      <c r="G24" s="769">
        <v>105.75530000000001</v>
      </c>
      <c r="H24" s="770">
        <v>76994.784</v>
      </c>
      <c r="I24" s="770">
        <v>75057.695600000006</v>
      </c>
      <c r="J24" s="769">
        <v>102.58</v>
      </c>
      <c r="K24" s="816"/>
      <c r="L24" s="815"/>
      <c r="M24" s="815"/>
      <c r="N24" s="815"/>
      <c r="O24" s="815"/>
      <c r="P24" s="815"/>
      <c r="Q24" s="815"/>
      <c r="R24" s="815"/>
      <c r="S24" s="815"/>
      <c r="T24" s="815"/>
      <c r="U24" s="815"/>
      <c r="V24" s="815"/>
      <c r="W24" s="815"/>
      <c r="X24" s="815"/>
      <c r="Y24" s="815"/>
      <c r="Z24" s="815"/>
      <c r="AA24" s="815"/>
      <c r="AB24" s="815"/>
      <c r="AC24" s="815"/>
      <c r="AD24" s="767"/>
      <c r="AE24" s="767"/>
      <c r="AF24" s="767"/>
      <c r="AG24" s="767"/>
    </row>
    <row r="25" spans="1:33" ht="20.25" customHeight="1">
      <c r="A25" s="773" t="s">
        <v>284</v>
      </c>
      <c r="B25" s="822" t="s">
        <v>285</v>
      </c>
      <c r="C25" s="771">
        <v>338</v>
      </c>
      <c r="D25" s="769">
        <v>4.1966000000000001</v>
      </c>
      <c r="E25" s="770">
        <v>34490.354700000004</v>
      </c>
      <c r="F25" s="770">
        <v>32698.361499999999</v>
      </c>
      <c r="G25" s="769">
        <v>105.4803</v>
      </c>
      <c r="H25" s="770">
        <v>45069.132299999997</v>
      </c>
      <c r="I25" s="770">
        <v>44081.295700000002</v>
      </c>
      <c r="J25" s="769">
        <v>102.24</v>
      </c>
      <c r="K25" s="816"/>
      <c r="L25" s="815"/>
      <c r="M25" s="815"/>
      <c r="N25" s="815"/>
      <c r="O25" s="815"/>
      <c r="P25" s="815"/>
      <c r="Q25" s="815"/>
      <c r="R25" s="815"/>
      <c r="S25" s="815"/>
      <c r="T25" s="815"/>
      <c r="U25" s="815"/>
      <c r="V25" s="815"/>
      <c r="W25" s="815"/>
      <c r="X25" s="815"/>
      <c r="Y25" s="815"/>
      <c r="Z25" s="815"/>
      <c r="AA25" s="815"/>
      <c r="AB25" s="815"/>
      <c r="AC25" s="815"/>
      <c r="AD25" s="767"/>
      <c r="AE25" s="767"/>
      <c r="AF25" s="767"/>
      <c r="AG25" s="767"/>
    </row>
    <row r="26" spans="1:33" s="706" customFormat="1" ht="20.25" customHeight="1">
      <c r="A26" s="773" t="s">
        <v>286</v>
      </c>
      <c r="B26" s="822" t="s">
        <v>241</v>
      </c>
      <c r="C26" s="771">
        <v>1053</v>
      </c>
      <c r="D26" s="769">
        <v>12.0283</v>
      </c>
      <c r="E26" s="770">
        <v>42152.296699999999</v>
      </c>
      <c r="F26" s="770">
        <v>40696.6446</v>
      </c>
      <c r="G26" s="769">
        <v>103.57680000000001</v>
      </c>
      <c r="H26" s="770">
        <v>46882.855000000003</v>
      </c>
      <c r="I26" s="770">
        <v>45261.859900000003</v>
      </c>
      <c r="J26" s="769">
        <v>103.58</v>
      </c>
      <c r="K26" s="816"/>
      <c r="L26" s="815"/>
      <c r="M26" s="815"/>
      <c r="N26" s="815"/>
      <c r="O26" s="815"/>
      <c r="P26" s="815"/>
      <c r="Q26" s="815"/>
      <c r="R26" s="815"/>
      <c r="S26" s="815"/>
      <c r="T26" s="815"/>
      <c r="U26" s="815"/>
      <c r="V26" s="815"/>
      <c r="W26" s="815"/>
      <c r="X26" s="815"/>
      <c r="Y26" s="815"/>
      <c r="Z26" s="815"/>
      <c r="AA26" s="815"/>
      <c r="AB26" s="815"/>
      <c r="AC26" s="815"/>
      <c r="AD26" s="767"/>
      <c r="AE26" s="767"/>
      <c r="AF26" s="767"/>
      <c r="AG26" s="767"/>
    </row>
    <row r="27" spans="1:33" ht="20.25" customHeight="1">
      <c r="A27" s="773" t="s">
        <v>288</v>
      </c>
      <c r="B27" s="822" t="s">
        <v>131</v>
      </c>
      <c r="C27" s="771">
        <v>7146</v>
      </c>
      <c r="D27" s="769">
        <v>15.66</v>
      </c>
      <c r="E27" s="770">
        <v>36124.3658</v>
      </c>
      <c r="F27" s="770">
        <v>35292.882899999997</v>
      </c>
      <c r="G27" s="769">
        <v>102.35590000000001</v>
      </c>
      <c r="H27" s="770">
        <v>38679.981800000001</v>
      </c>
      <c r="I27" s="770">
        <v>37610.122499999998</v>
      </c>
      <c r="J27" s="769">
        <v>102.84</v>
      </c>
      <c r="K27" s="816"/>
      <c r="L27" s="815"/>
      <c r="M27" s="815"/>
      <c r="N27" s="815"/>
      <c r="O27" s="815"/>
      <c r="P27" s="815"/>
      <c r="Q27" s="815"/>
      <c r="R27" s="815"/>
      <c r="S27" s="815"/>
      <c r="T27" s="815"/>
      <c r="U27" s="815"/>
      <c r="V27" s="815"/>
      <c r="W27" s="815"/>
      <c r="X27" s="815"/>
      <c r="Y27" s="815"/>
      <c r="Z27" s="815"/>
      <c r="AA27" s="815"/>
      <c r="AB27" s="815"/>
      <c r="AC27" s="815"/>
      <c r="AD27" s="767"/>
      <c r="AE27" s="767"/>
      <c r="AF27" s="767"/>
      <c r="AG27" s="767"/>
    </row>
    <row r="28" spans="1:33" s="706" customFormat="1" ht="20.25" customHeight="1">
      <c r="A28" s="773" t="s">
        <v>289</v>
      </c>
      <c r="B28" s="822" t="s">
        <v>290</v>
      </c>
      <c r="C28" s="771">
        <v>1041</v>
      </c>
      <c r="D28" s="769">
        <v>6.6180000000000003</v>
      </c>
      <c r="E28" s="770">
        <v>41549.159399999997</v>
      </c>
      <c r="F28" s="770">
        <v>40704.126400000001</v>
      </c>
      <c r="G28" s="769">
        <v>102.07599999999999</v>
      </c>
      <c r="H28" s="770">
        <v>51399.601699999999</v>
      </c>
      <c r="I28" s="770">
        <v>49946.871099999997</v>
      </c>
      <c r="J28" s="769">
        <v>102.9</v>
      </c>
      <c r="K28" s="816"/>
      <c r="L28" s="815"/>
      <c r="M28" s="815"/>
      <c r="N28" s="815"/>
      <c r="O28" s="815"/>
      <c r="P28" s="815"/>
      <c r="Q28" s="815"/>
      <c r="R28" s="815"/>
      <c r="S28" s="815"/>
      <c r="T28" s="815"/>
      <c r="U28" s="815"/>
      <c r="V28" s="815"/>
      <c r="W28" s="815"/>
      <c r="X28" s="815"/>
      <c r="Y28" s="815"/>
      <c r="Z28" s="815"/>
      <c r="AA28" s="815"/>
      <c r="AB28" s="815"/>
      <c r="AC28" s="815"/>
      <c r="AD28" s="767"/>
      <c r="AE28" s="767"/>
      <c r="AF28" s="767"/>
      <c r="AG28" s="767"/>
    </row>
    <row r="29" spans="1:33" ht="20.25" customHeight="1">
      <c r="A29" s="773" t="s">
        <v>291</v>
      </c>
      <c r="B29" s="822" t="s">
        <v>676</v>
      </c>
      <c r="C29" s="771">
        <v>536</v>
      </c>
      <c r="D29" s="769">
        <v>2.5695999999999999</v>
      </c>
      <c r="E29" s="770">
        <v>30996.074100000002</v>
      </c>
      <c r="F29" s="770">
        <v>30012.998</v>
      </c>
      <c r="G29" s="769">
        <v>103.27549999999999</v>
      </c>
      <c r="H29" s="770">
        <v>38743.495799999997</v>
      </c>
      <c r="I29" s="770">
        <v>36780.5429</v>
      </c>
      <c r="J29" s="769">
        <v>105.33</v>
      </c>
      <c r="K29" s="816"/>
      <c r="L29" s="815"/>
      <c r="M29" s="815"/>
      <c r="N29" s="815"/>
      <c r="O29" s="815"/>
      <c r="P29" s="815"/>
      <c r="Q29" s="815"/>
      <c r="R29" s="815"/>
      <c r="S29" s="815"/>
      <c r="T29" s="815"/>
      <c r="U29" s="815"/>
      <c r="V29" s="815"/>
      <c r="W29" s="815"/>
      <c r="X29" s="815"/>
      <c r="Y29" s="815"/>
      <c r="Z29" s="815"/>
      <c r="AA29" s="815"/>
      <c r="AB29" s="815"/>
      <c r="AC29" s="815"/>
      <c r="AD29" s="767"/>
      <c r="AE29" s="767"/>
      <c r="AF29" s="767"/>
      <c r="AG29" s="767"/>
    </row>
    <row r="30" spans="1:33" ht="20.25" customHeight="1" thickBot="1">
      <c r="A30" s="821" t="s">
        <v>293</v>
      </c>
      <c r="B30" s="820" t="s">
        <v>294</v>
      </c>
      <c r="C30" s="819">
        <v>184</v>
      </c>
      <c r="D30" s="817">
        <v>2.3380000000000001</v>
      </c>
      <c r="E30" s="818">
        <v>32469.361700000001</v>
      </c>
      <c r="F30" s="818">
        <v>29357.5592</v>
      </c>
      <c r="G30" s="817">
        <v>110.5996</v>
      </c>
      <c r="H30" s="818">
        <v>44118.679100000001</v>
      </c>
      <c r="I30" s="818">
        <v>42522.310100000002</v>
      </c>
      <c r="J30" s="817">
        <v>103.75</v>
      </c>
      <c r="K30" s="816"/>
      <c r="L30" s="815"/>
      <c r="M30" s="815"/>
      <c r="N30" s="815"/>
      <c r="O30" s="815"/>
      <c r="P30" s="815"/>
      <c r="Q30" s="815"/>
      <c r="R30" s="815"/>
      <c r="S30" s="815"/>
      <c r="T30" s="815"/>
      <c r="U30" s="815"/>
      <c r="V30" s="815"/>
      <c r="W30" s="815"/>
      <c r="X30" s="815"/>
      <c r="Y30" s="815"/>
      <c r="Z30" s="815"/>
      <c r="AA30" s="815"/>
      <c r="AB30" s="815"/>
      <c r="AC30" s="815"/>
      <c r="AD30" s="767"/>
      <c r="AE30" s="767"/>
      <c r="AF30" s="767"/>
      <c r="AG30" s="767"/>
    </row>
    <row r="31" spans="1:33" ht="20.25" customHeight="1" thickTop="1">
      <c r="A31" s="714" t="s">
        <v>214</v>
      </c>
      <c r="B31" s="713"/>
      <c r="C31" s="712">
        <v>16986</v>
      </c>
      <c r="D31" s="711">
        <v>176.49770000000001</v>
      </c>
      <c r="E31" s="710">
        <v>39783.078800000003</v>
      </c>
      <c r="F31" s="710">
        <v>38504.981699999997</v>
      </c>
      <c r="G31" s="711">
        <v>103.3193</v>
      </c>
      <c r="H31" s="710">
        <v>56722.167699999998</v>
      </c>
      <c r="I31" s="710">
        <v>56286.311099999999</v>
      </c>
      <c r="J31" s="711">
        <v>100.77</v>
      </c>
      <c r="L31" s="815"/>
      <c r="M31" s="815"/>
      <c r="N31" s="815"/>
      <c r="O31" s="815"/>
      <c r="P31" s="815"/>
      <c r="Q31" s="815"/>
      <c r="R31" s="815"/>
      <c r="S31" s="815"/>
      <c r="T31" s="815"/>
      <c r="U31" s="815"/>
      <c r="V31" s="815"/>
      <c r="W31" s="815"/>
      <c r="X31" s="815"/>
      <c r="Y31" s="815"/>
      <c r="Z31" s="815"/>
      <c r="AA31" s="815"/>
      <c r="AB31" s="815"/>
      <c r="AC31" s="815"/>
      <c r="AD31" s="767"/>
      <c r="AE31" s="767"/>
      <c r="AF31" s="767"/>
      <c r="AG31" s="767"/>
    </row>
    <row r="32" spans="1:33">
      <c r="A32" s="706"/>
      <c r="B32" s="706"/>
      <c r="C32" s="706"/>
      <c r="D32" s="706"/>
      <c r="E32" s="706"/>
      <c r="F32" s="706"/>
      <c r="J32" s="706"/>
    </row>
    <row r="33" spans="1:6">
      <c r="A33" s="706"/>
      <c r="B33" s="706"/>
      <c r="C33" s="815"/>
      <c r="D33" s="706"/>
      <c r="E33" s="706"/>
      <c r="F33" s="706"/>
    </row>
    <row r="34" spans="1:6">
      <c r="A34" s="706"/>
      <c r="B34" s="706"/>
      <c r="C34" s="706"/>
      <c r="D34" s="706"/>
      <c r="E34" s="706"/>
      <c r="F34" s="706"/>
    </row>
    <row r="35" spans="1:6">
      <c r="A35" s="706"/>
      <c r="B35" s="706"/>
      <c r="C35" s="706"/>
      <c r="D35" s="706"/>
      <c r="E35" s="706"/>
      <c r="F35" s="706"/>
    </row>
    <row r="36" spans="1:6">
      <c r="A36" s="706"/>
      <c r="B36" s="706"/>
      <c r="C36" s="706"/>
      <c r="D36" s="706"/>
      <c r="E36" s="706"/>
      <c r="F36" s="706"/>
    </row>
    <row r="37" spans="1:6">
      <c r="A37" s="706"/>
      <c r="B37" s="706"/>
      <c r="C37" s="706"/>
      <c r="D37" s="706"/>
      <c r="E37" s="706"/>
      <c r="F37" s="706"/>
    </row>
    <row r="38" spans="1:6">
      <c r="A38" s="706"/>
      <c r="B38" s="706"/>
      <c r="C38" s="706"/>
      <c r="D38" s="706"/>
      <c r="E38" s="706"/>
      <c r="F38" s="706"/>
    </row>
  </sheetData>
  <mergeCells count="12">
    <mergeCell ref="E6:F6"/>
    <mergeCell ref="G6:G7"/>
    <mergeCell ref="H6:I6"/>
    <mergeCell ref="J6:J7"/>
    <mergeCell ref="C1:G1"/>
    <mergeCell ref="A2:J2"/>
    <mergeCell ref="A3:J3"/>
    <mergeCell ref="A4:J4"/>
    <mergeCell ref="A5:J5"/>
    <mergeCell ref="A6:B8"/>
    <mergeCell ref="C6:C8"/>
    <mergeCell ref="D6:D7"/>
  </mergeCells>
  <pageMargins left="0.70866141732283472" right="0.70866141732283472" top="0.52" bottom="0.43307086614173229" header="0.31496062992125984" footer="0.31496062992125984"/>
  <pageSetup paperSize="9" scale="72" orientation="landscape" horizontalDpi="1200" verticalDpi="1200" r:id="rId1"/>
  <headerFooter>
    <oddHeader>&amp;RStrana 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opLeftCell="A16" zoomScale="75" zoomScaleNormal="75" workbookViewId="0">
      <selection activeCell="K27" sqref="K27"/>
    </sheetView>
  </sheetViews>
  <sheetFormatPr defaultRowHeight="15"/>
  <cols>
    <col min="1" max="1" width="37.7109375" customWidth="1"/>
    <col min="2" max="6" width="12.85546875" customWidth="1"/>
  </cols>
  <sheetData>
    <row r="1" spans="1:6">
      <c r="F1" t="s">
        <v>77</v>
      </c>
    </row>
    <row r="3" spans="1:6" ht="18.75">
      <c r="A3" s="1287" t="s">
        <v>78</v>
      </c>
      <c r="B3" s="1287"/>
      <c r="C3" s="1287"/>
      <c r="D3" s="1287"/>
      <c r="E3" s="1287"/>
      <c r="F3" s="1287"/>
    </row>
    <row r="4" spans="1:6" ht="18.75">
      <c r="A4" s="1287" t="s">
        <v>79</v>
      </c>
      <c r="B4" s="1287"/>
      <c r="C4" s="1287"/>
      <c r="D4" s="1287"/>
      <c r="E4" s="1287"/>
      <c r="F4" s="1287"/>
    </row>
    <row r="5" spans="1:6" ht="18.75">
      <c r="A5" s="565"/>
      <c r="B5" s="565"/>
      <c r="C5" s="565"/>
      <c r="D5" s="565"/>
      <c r="E5" s="565"/>
      <c r="F5" s="565"/>
    </row>
    <row r="6" spans="1:6" ht="18.75">
      <c r="A6" s="1288" t="s">
        <v>80</v>
      </c>
      <c r="B6" s="1288"/>
      <c r="C6" s="1288"/>
      <c r="D6" s="1288"/>
      <c r="E6" s="1288"/>
      <c r="F6" s="1288"/>
    </row>
    <row r="7" spans="1:6" ht="18.75" customHeight="1" thickBot="1">
      <c r="A7" s="1289" t="s">
        <v>81</v>
      </c>
      <c r="B7" s="1289"/>
      <c r="C7" s="1289"/>
      <c r="D7" s="1289"/>
      <c r="E7" s="1289"/>
      <c r="F7" s="1289"/>
    </row>
    <row r="8" spans="1:6" ht="15.75" thickBot="1">
      <c r="A8" s="564"/>
      <c r="B8" s="1290" t="s">
        <v>82</v>
      </c>
      <c r="C8" s="1291"/>
      <c r="D8" s="1292" t="s">
        <v>83</v>
      </c>
      <c r="E8" s="1293"/>
      <c r="F8" s="1294"/>
    </row>
    <row r="9" spans="1:6">
      <c r="A9" s="563" t="s">
        <v>84</v>
      </c>
      <c r="B9" s="562">
        <v>2012</v>
      </c>
      <c r="C9" s="561">
        <v>2013</v>
      </c>
      <c r="D9" s="1283" t="s">
        <v>6</v>
      </c>
      <c r="E9" s="1285" t="s">
        <v>440</v>
      </c>
      <c r="F9" s="1286"/>
    </row>
    <row r="10" spans="1:6" ht="27" customHeight="1" thickBot="1">
      <c r="A10" s="560"/>
      <c r="B10" s="559" t="s">
        <v>425</v>
      </c>
      <c r="C10" s="558" t="s">
        <v>425</v>
      </c>
      <c r="D10" s="1284"/>
      <c r="E10" s="557" t="s">
        <v>85</v>
      </c>
      <c r="F10" s="556" t="s">
        <v>86</v>
      </c>
    </row>
    <row r="11" spans="1:6">
      <c r="A11" s="555" t="s">
        <v>87</v>
      </c>
      <c r="B11" s="554">
        <v>33456</v>
      </c>
      <c r="C11" s="553">
        <v>33486</v>
      </c>
      <c r="D11" s="552">
        <f t="shared" ref="D11:D16" si="0">C11/B11*100</f>
        <v>100.08967001434721</v>
      </c>
      <c r="E11" s="551">
        <f t="shared" ref="E11:E16" si="1">D11/1.017</f>
        <v>98.416588018040528</v>
      </c>
      <c r="F11" s="550">
        <f>E11</f>
        <v>98.416588018040528</v>
      </c>
    </row>
    <row r="12" spans="1:6">
      <c r="A12" s="548" t="s">
        <v>88</v>
      </c>
      <c r="B12" s="547">
        <v>29416</v>
      </c>
      <c r="C12" s="546">
        <v>29824</v>
      </c>
      <c r="D12" s="545">
        <f t="shared" si="0"/>
        <v>101.38700027196083</v>
      </c>
      <c r="E12" s="544">
        <f t="shared" si="1"/>
        <v>99.692232322478702</v>
      </c>
      <c r="F12" s="549">
        <f>E12</f>
        <v>99.692232322478702</v>
      </c>
    </row>
    <row r="13" spans="1:6">
      <c r="A13" s="548" t="s">
        <v>89</v>
      </c>
      <c r="B13" s="547">
        <v>37412</v>
      </c>
      <c r="C13" s="546">
        <v>36940</v>
      </c>
      <c r="D13" s="539">
        <f t="shared" si="0"/>
        <v>98.738372714637009</v>
      </c>
      <c r="E13" s="544">
        <f t="shared" si="1"/>
        <v>97.0878787754543</v>
      </c>
      <c r="F13" s="549">
        <f>E13</f>
        <v>97.0878787754543</v>
      </c>
    </row>
    <row r="14" spans="1:6">
      <c r="A14" s="548" t="s">
        <v>90</v>
      </c>
      <c r="B14" s="547">
        <v>33788</v>
      </c>
      <c r="C14" s="546">
        <v>31919</v>
      </c>
      <c r="D14" s="545">
        <f t="shared" si="0"/>
        <v>94.468450337397897</v>
      </c>
      <c r="E14" s="544">
        <f t="shared" si="1"/>
        <v>92.889331698523009</v>
      </c>
      <c r="F14" s="543">
        <f>E14</f>
        <v>92.889331698523009</v>
      </c>
    </row>
    <row r="15" spans="1:6" ht="15.75" thickBot="1">
      <c r="A15" s="542" t="s">
        <v>91</v>
      </c>
      <c r="B15" s="541">
        <v>17397</v>
      </c>
      <c r="C15" s="540">
        <v>18662</v>
      </c>
      <c r="D15" s="539">
        <f t="shared" si="0"/>
        <v>107.27136862677473</v>
      </c>
      <c r="E15" s="538">
        <f t="shared" si="1"/>
        <v>105.47823857106661</v>
      </c>
      <c r="F15" s="537">
        <f>D15/1.023</f>
        <v>104.85959787563513</v>
      </c>
    </row>
    <row r="16" spans="1:6" ht="15.75" thickBot="1">
      <c r="A16" s="536" t="s">
        <v>92</v>
      </c>
      <c r="B16" s="535">
        <v>28195</v>
      </c>
      <c r="C16" s="534">
        <v>28143</v>
      </c>
      <c r="D16" s="533">
        <f t="shared" si="0"/>
        <v>99.815570136549042</v>
      </c>
      <c r="E16" s="532">
        <f t="shared" si="1"/>
        <v>98.147069947442532</v>
      </c>
      <c r="F16" s="531">
        <f>E16</f>
        <v>98.147069947442532</v>
      </c>
    </row>
    <row r="18" spans="1:6" ht="18" customHeight="1" thickBot="1">
      <c r="A18" s="1295" t="s">
        <v>93</v>
      </c>
      <c r="B18" s="1295"/>
      <c r="C18" s="1295"/>
      <c r="D18" s="1295"/>
      <c r="E18" s="1295"/>
      <c r="F18" s="1295"/>
    </row>
    <row r="19" spans="1:6" ht="15.75" thickBot="1">
      <c r="A19" s="564"/>
      <c r="B19" s="1290" t="s">
        <v>82</v>
      </c>
      <c r="C19" s="1291"/>
      <c r="D19" s="1292" t="s">
        <v>83</v>
      </c>
      <c r="E19" s="1293"/>
      <c r="F19" s="1294"/>
    </row>
    <row r="20" spans="1:6">
      <c r="A20" s="563" t="s">
        <v>84</v>
      </c>
      <c r="B20" s="562">
        <v>2012</v>
      </c>
      <c r="C20" s="561">
        <v>2013</v>
      </c>
      <c r="D20" s="1283" t="s">
        <v>6</v>
      </c>
      <c r="E20" s="1285" t="s">
        <v>440</v>
      </c>
      <c r="F20" s="1286"/>
    </row>
    <row r="21" spans="1:6" ht="27" customHeight="1" thickBot="1">
      <c r="A21" s="560"/>
      <c r="B21" s="559" t="s">
        <v>425</v>
      </c>
      <c r="C21" s="558" t="s">
        <v>425</v>
      </c>
      <c r="D21" s="1284"/>
      <c r="E21" s="557" t="s">
        <v>85</v>
      </c>
      <c r="F21" s="556" t="s">
        <v>86</v>
      </c>
    </row>
    <row r="22" spans="1:6">
      <c r="A22" s="555" t="s">
        <v>87</v>
      </c>
      <c r="B22" s="554">
        <v>13089</v>
      </c>
      <c r="C22" s="553">
        <v>13125</v>
      </c>
      <c r="D22" s="552">
        <f t="shared" ref="D22:D27" si="2">C22/B22*100</f>
        <v>100.27504011001605</v>
      </c>
      <c r="E22" s="551">
        <f t="shared" ref="E22:E27" si="3">D22/1.017</f>
        <v>98.598859498540861</v>
      </c>
      <c r="F22" s="550">
        <f>E22</f>
        <v>98.598859498540861</v>
      </c>
    </row>
    <row r="23" spans="1:6">
      <c r="A23" s="548" t="s">
        <v>88</v>
      </c>
      <c r="B23" s="547">
        <v>18081</v>
      </c>
      <c r="C23" s="546">
        <v>18595</v>
      </c>
      <c r="D23" s="545">
        <f t="shared" si="2"/>
        <v>102.84276312150877</v>
      </c>
      <c r="E23" s="544">
        <f t="shared" si="3"/>
        <v>101.12366088643931</v>
      </c>
      <c r="F23" s="549">
        <f>E23</f>
        <v>101.12366088643931</v>
      </c>
    </row>
    <row r="24" spans="1:6">
      <c r="A24" s="548" t="s">
        <v>89</v>
      </c>
      <c r="B24" s="547">
        <v>10795</v>
      </c>
      <c r="C24" s="546">
        <v>10722</v>
      </c>
      <c r="D24" s="539">
        <f t="shared" si="2"/>
        <v>99.323761000463179</v>
      </c>
      <c r="E24" s="544">
        <f t="shared" si="3"/>
        <v>97.663481809698311</v>
      </c>
      <c r="F24" s="549">
        <f>E24</f>
        <v>97.663481809698311</v>
      </c>
    </row>
    <row r="25" spans="1:6">
      <c r="A25" s="548" t="s">
        <v>90</v>
      </c>
      <c r="B25" s="547">
        <v>12127</v>
      </c>
      <c r="C25" s="546">
        <v>11450</v>
      </c>
      <c r="D25" s="545">
        <f t="shared" si="2"/>
        <v>94.417415684010891</v>
      </c>
      <c r="E25" s="544">
        <f t="shared" si="3"/>
        <v>92.839150131770793</v>
      </c>
      <c r="F25" s="543">
        <f>E25</f>
        <v>92.839150131770793</v>
      </c>
    </row>
    <row r="26" spans="1:6" ht="15.75" thickBot="1">
      <c r="A26" s="542" t="s">
        <v>91</v>
      </c>
      <c r="B26" s="541">
        <v>11597</v>
      </c>
      <c r="C26" s="540">
        <v>12367</v>
      </c>
      <c r="D26" s="539">
        <f t="shared" si="2"/>
        <v>106.6396481848754</v>
      </c>
      <c r="E26" s="538">
        <f t="shared" si="3"/>
        <v>104.85707786123442</v>
      </c>
      <c r="F26" s="537">
        <f>D26/1.023</f>
        <v>104.24208033712161</v>
      </c>
    </row>
    <row r="27" spans="1:6" s="222" customFormat="1" ht="15.75" thickBot="1">
      <c r="A27" s="536" t="s">
        <v>92</v>
      </c>
      <c r="B27" s="535">
        <v>12486</v>
      </c>
      <c r="C27" s="534">
        <v>12479</v>
      </c>
      <c r="D27" s="533">
        <f t="shared" si="2"/>
        <v>99.943937209674843</v>
      </c>
      <c r="E27" s="532">
        <f t="shared" si="3"/>
        <v>98.273291258284019</v>
      </c>
      <c r="F27" s="531">
        <f>E27</f>
        <v>98.273291258284019</v>
      </c>
    </row>
    <row r="29" spans="1:6" ht="18.75" customHeight="1">
      <c r="A29" s="1296" t="s">
        <v>94</v>
      </c>
      <c r="B29" s="1296"/>
      <c r="C29" s="1296"/>
      <c r="D29" s="1296"/>
      <c r="E29" s="1296"/>
      <c r="F29" s="1296"/>
    </row>
    <row r="30" spans="1:6" ht="18" customHeight="1" thickBot="1">
      <c r="A30" s="1295" t="s">
        <v>81</v>
      </c>
      <c r="B30" s="1295"/>
      <c r="C30" s="1295"/>
      <c r="D30" s="1295"/>
      <c r="E30" s="1295"/>
      <c r="F30" s="1295"/>
    </row>
    <row r="31" spans="1:6" ht="15.75" thickBot="1">
      <c r="A31" s="564"/>
      <c r="B31" s="1290" t="s">
        <v>82</v>
      </c>
      <c r="C31" s="1291"/>
      <c r="D31" s="1292" t="s">
        <v>83</v>
      </c>
      <c r="E31" s="1293"/>
      <c r="F31" s="1294"/>
    </row>
    <row r="32" spans="1:6">
      <c r="A32" s="563" t="s">
        <v>84</v>
      </c>
      <c r="B32" s="562">
        <v>2012</v>
      </c>
      <c r="C32" s="561">
        <v>2013</v>
      </c>
      <c r="D32" s="1283" t="s">
        <v>6</v>
      </c>
      <c r="E32" s="1285" t="s">
        <v>440</v>
      </c>
      <c r="F32" s="1286"/>
    </row>
    <row r="33" spans="1:6" ht="27" customHeight="1" thickBot="1">
      <c r="A33" s="560"/>
      <c r="B33" s="559" t="s">
        <v>425</v>
      </c>
      <c r="C33" s="558" t="s">
        <v>425</v>
      </c>
      <c r="D33" s="1284"/>
      <c r="E33" s="557" t="s">
        <v>85</v>
      </c>
      <c r="F33" s="556" t="s">
        <v>86</v>
      </c>
    </row>
    <row r="34" spans="1:6">
      <c r="A34" s="555" t="s">
        <v>87</v>
      </c>
      <c r="B34" s="554">
        <v>27993</v>
      </c>
      <c r="C34" s="553">
        <v>28675</v>
      </c>
      <c r="D34" s="552">
        <f t="shared" ref="D34:D39" si="4">C34/B34*100</f>
        <v>102.43632336655592</v>
      </c>
      <c r="E34" s="551">
        <f t="shared" ref="E34:E39" si="5">D34/1.017</f>
        <v>100.72401510969118</v>
      </c>
      <c r="F34" s="550">
        <f>E34</f>
        <v>100.72401510969118</v>
      </c>
    </row>
    <row r="35" spans="1:6">
      <c r="A35" s="548" t="s">
        <v>88</v>
      </c>
      <c r="B35" s="547">
        <v>23308</v>
      </c>
      <c r="C35" s="546">
        <v>24575</v>
      </c>
      <c r="D35" s="545">
        <f t="shared" si="4"/>
        <v>105.4359018362794</v>
      </c>
      <c r="E35" s="544">
        <f t="shared" si="5"/>
        <v>103.6734531330181</v>
      </c>
      <c r="F35" s="549">
        <f>E35</f>
        <v>103.6734531330181</v>
      </c>
    </row>
    <row r="36" spans="1:6">
      <c r="A36" s="548" t="s">
        <v>89</v>
      </c>
      <c r="B36" s="547">
        <v>32581</v>
      </c>
      <c r="C36" s="546">
        <v>32543</v>
      </c>
      <c r="D36" s="539">
        <f t="shared" si="4"/>
        <v>99.883367606887447</v>
      </c>
      <c r="E36" s="544">
        <f t="shared" si="5"/>
        <v>98.213734126733002</v>
      </c>
      <c r="F36" s="549">
        <f>E36</f>
        <v>98.213734126733002</v>
      </c>
    </row>
    <row r="37" spans="1:6">
      <c r="A37" s="548" t="s">
        <v>90</v>
      </c>
      <c r="B37" s="547">
        <v>31635</v>
      </c>
      <c r="C37" s="546">
        <v>27494</v>
      </c>
      <c r="D37" s="545">
        <f t="shared" si="4"/>
        <v>86.910067962699543</v>
      </c>
      <c r="E37" s="544">
        <f t="shared" si="5"/>
        <v>85.457293965289622</v>
      </c>
      <c r="F37" s="543">
        <f>E37</f>
        <v>85.457293965289622</v>
      </c>
    </row>
    <row r="38" spans="1:6" ht="15.75" thickBot="1">
      <c r="A38" s="542" t="s">
        <v>91</v>
      </c>
      <c r="B38" s="541">
        <v>16106</v>
      </c>
      <c r="C38" s="540">
        <v>17177</v>
      </c>
      <c r="D38" s="539">
        <f t="shared" si="4"/>
        <v>106.6496957655532</v>
      </c>
      <c r="E38" s="538">
        <f t="shared" si="5"/>
        <v>104.86695748825292</v>
      </c>
      <c r="F38" s="537">
        <f>D38/1.023</f>
        <v>104.2519020191136</v>
      </c>
    </row>
    <row r="39" spans="1:6" s="222" customFormat="1" ht="15.75" thickBot="1">
      <c r="A39" s="536" t="s">
        <v>92</v>
      </c>
      <c r="B39" s="535">
        <v>24507</v>
      </c>
      <c r="C39" s="534">
        <v>24479</v>
      </c>
      <c r="D39" s="533">
        <f t="shared" si="4"/>
        <v>99.885746929448729</v>
      </c>
      <c r="E39" s="532">
        <f t="shared" si="5"/>
        <v>98.216073676940752</v>
      </c>
      <c r="F39" s="531">
        <f>E39</f>
        <v>98.216073676940752</v>
      </c>
    </row>
    <row r="41" spans="1:6" ht="15.75" thickBot="1">
      <c r="A41" s="1295" t="s">
        <v>93</v>
      </c>
      <c r="B41" s="1295"/>
      <c r="C41" s="1295"/>
      <c r="D41" s="1295"/>
      <c r="E41" s="1295"/>
      <c r="F41" s="1295"/>
    </row>
    <row r="42" spans="1:6" ht="15.75" thickBot="1">
      <c r="A42" s="564"/>
      <c r="B42" s="1290" t="s">
        <v>82</v>
      </c>
      <c r="C42" s="1291"/>
      <c r="D42" s="1292" t="s">
        <v>83</v>
      </c>
      <c r="E42" s="1293"/>
      <c r="F42" s="1294"/>
    </row>
    <row r="43" spans="1:6">
      <c r="A43" s="563" t="s">
        <v>84</v>
      </c>
      <c r="B43" s="562">
        <v>2012</v>
      </c>
      <c r="C43" s="561">
        <v>2013</v>
      </c>
      <c r="D43" s="1283" t="s">
        <v>6</v>
      </c>
      <c r="E43" s="1285" t="s">
        <v>440</v>
      </c>
      <c r="F43" s="1286"/>
    </row>
    <row r="44" spans="1:6" ht="27" customHeight="1" thickBot="1">
      <c r="A44" s="560"/>
      <c r="B44" s="559" t="s">
        <v>425</v>
      </c>
      <c r="C44" s="558" t="s">
        <v>425</v>
      </c>
      <c r="D44" s="1284"/>
      <c r="E44" s="557" t="s">
        <v>85</v>
      </c>
      <c r="F44" s="556" t="s">
        <v>86</v>
      </c>
    </row>
    <row r="45" spans="1:6">
      <c r="A45" s="555" t="s">
        <v>87</v>
      </c>
      <c r="B45" s="554">
        <v>10952</v>
      </c>
      <c r="C45" s="553">
        <v>11239</v>
      </c>
      <c r="D45" s="552">
        <f t="shared" ref="D45:D50" si="6">C45/B45*100</f>
        <v>102.62052593133674</v>
      </c>
      <c r="E45" s="551">
        <f t="shared" ref="E45:E50" si="7">D45/1.017</f>
        <v>100.90513857555236</v>
      </c>
      <c r="F45" s="550">
        <f>E45</f>
        <v>100.90513857555236</v>
      </c>
    </row>
    <row r="46" spans="1:6">
      <c r="A46" s="548" t="s">
        <v>88</v>
      </c>
      <c r="B46" s="547">
        <v>14326</v>
      </c>
      <c r="C46" s="546">
        <v>15322</v>
      </c>
      <c r="D46" s="545">
        <f t="shared" si="6"/>
        <v>106.95239424822003</v>
      </c>
      <c r="E46" s="544">
        <f t="shared" si="7"/>
        <v>105.16459611427733</v>
      </c>
      <c r="F46" s="549">
        <f>E46</f>
        <v>105.16459611427733</v>
      </c>
    </row>
    <row r="47" spans="1:6">
      <c r="A47" s="548" t="s">
        <v>89</v>
      </c>
      <c r="B47" s="547">
        <v>9401</v>
      </c>
      <c r="C47" s="546">
        <v>9446</v>
      </c>
      <c r="D47" s="539">
        <f t="shared" si="6"/>
        <v>100.4786724816509</v>
      </c>
      <c r="E47" s="544">
        <f t="shared" si="7"/>
        <v>98.799087985890765</v>
      </c>
      <c r="F47" s="549">
        <f>E47</f>
        <v>98.799087985890765</v>
      </c>
    </row>
    <row r="48" spans="1:6">
      <c r="A48" s="548" t="s">
        <v>90</v>
      </c>
      <c r="B48" s="547">
        <v>11355</v>
      </c>
      <c r="C48" s="546">
        <v>9863</v>
      </c>
      <c r="D48" s="545">
        <f t="shared" si="6"/>
        <v>86.860413914575076</v>
      </c>
      <c r="E48" s="544">
        <f t="shared" si="7"/>
        <v>85.408469925835874</v>
      </c>
      <c r="F48" s="543">
        <f>E48</f>
        <v>85.408469925835874</v>
      </c>
    </row>
    <row r="49" spans="1:6" ht="15.75" thickBot="1">
      <c r="A49" s="542" t="s">
        <v>91</v>
      </c>
      <c r="B49" s="541">
        <v>10736</v>
      </c>
      <c r="C49" s="540">
        <v>11383</v>
      </c>
      <c r="D49" s="539">
        <f t="shared" si="6"/>
        <v>106.02645305514157</v>
      </c>
      <c r="E49" s="538">
        <f t="shared" si="7"/>
        <v>104.25413279758268</v>
      </c>
      <c r="F49" s="537">
        <f>D49/1.023</f>
        <v>103.64267160815405</v>
      </c>
    </row>
    <row r="50" spans="1:6" ht="15.75" thickBot="1">
      <c r="A50" s="536" t="s">
        <v>92</v>
      </c>
      <c r="B50" s="535">
        <v>10853</v>
      </c>
      <c r="C50" s="534">
        <v>10854</v>
      </c>
      <c r="D50" s="533">
        <f t="shared" si="6"/>
        <v>100.00921404220031</v>
      </c>
      <c r="E50" s="532">
        <f t="shared" si="7"/>
        <v>98.337476934316939</v>
      </c>
      <c r="F50" s="531">
        <f>E50</f>
        <v>98.337476934316939</v>
      </c>
    </row>
    <row r="51" spans="1:6" s="27" customFormat="1" ht="13.5">
      <c r="A51" s="530" t="s">
        <v>439</v>
      </c>
    </row>
    <row r="52" spans="1:6" s="27" customFormat="1" ht="12">
      <c r="A52" s="529" t="s">
        <v>438</v>
      </c>
    </row>
    <row r="54" spans="1:6">
      <c r="A54" s="528" t="s">
        <v>95</v>
      </c>
    </row>
  </sheetData>
  <mergeCells count="24">
    <mergeCell ref="D43:D44"/>
    <mergeCell ref="E43:F43"/>
    <mergeCell ref="A18:F18"/>
    <mergeCell ref="B19:C19"/>
    <mergeCell ref="D19:F19"/>
    <mergeCell ref="A29:F29"/>
    <mergeCell ref="A30:F30"/>
    <mergeCell ref="B31:C31"/>
    <mergeCell ref="D31:F31"/>
    <mergeCell ref="D20:D21"/>
    <mergeCell ref="E20:F20"/>
    <mergeCell ref="D32:D33"/>
    <mergeCell ref="E32:F32"/>
    <mergeCell ref="A41:F41"/>
    <mergeCell ref="B42:C42"/>
    <mergeCell ref="D42:F42"/>
    <mergeCell ref="D9:D10"/>
    <mergeCell ref="E9:F9"/>
    <mergeCell ref="A3:F3"/>
    <mergeCell ref="A4:F4"/>
    <mergeCell ref="A6:F6"/>
    <mergeCell ref="A7:F7"/>
    <mergeCell ref="B8:C8"/>
    <mergeCell ref="D8:F8"/>
  </mergeCells>
  <pageMargins left="0.7" right="0.7" top="0.78740157499999996" bottom="0.78740157499999996" header="0.3" footer="0.3"/>
  <pageSetup paperSize="9" scale="84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54"/>
  <sheetViews>
    <sheetView showZeros="0" zoomScaleNormal="100" workbookViewId="0">
      <selection activeCell="D25" sqref="D25"/>
    </sheetView>
  </sheetViews>
  <sheetFormatPr defaultColWidth="9.140625" defaultRowHeight="12.75"/>
  <cols>
    <col min="1" max="1" width="57.7109375" style="823" customWidth="1"/>
    <col min="2" max="7" width="12.28515625" style="823" customWidth="1"/>
    <col min="8" max="256" width="9.140625" style="823"/>
    <col min="257" max="257" width="51" style="823" customWidth="1"/>
    <col min="258" max="258" width="11.42578125" style="823" customWidth="1"/>
    <col min="259" max="259" width="12.42578125" style="823" customWidth="1"/>
    <col min="260" max="260" width="11.42578125" style="823" customWidth="1"/>
    <col min="261" max="261" width="12.42578125" style="823" customWidth="1"/>
    <col min="262" max="262" width="11.42578125" style="823" customWidth="1"/>
    <col min="263" max="263" width="12.42578125" style="823" customWidth="1"/>
    <col min="264" max="512" width="9.140625" style="823"/>
    <col min="513" max="513" width="51" style="823" customWidth="1"/>
    <col min="514" max="514" width="11.42578125" style="823" customWidth="1"/>
    <col min="515" max="515" width="12.42578125" style="823" customWidth="1"/>
    <col min="516" max="516" width="11.42578125" style="823" customWidth="1"/>
    <col min="517" max="517" width="12.42578125" style="823" customWidth="1"/>
    <col min="518" max="518" width="11.42578125" style="823" customWidth="1"/>
    <col min="519" max="519" width="12.42578125" style="823" customWidth="1"/>
    <col min="520" max="768" width="9.140625" style="823"/>
    <col min="769" max="769" width="51" style="823" customWidth="1"/>
    <col min="770" max="770" width="11.42578125" style="823" customWidth="1"/>
    <col min="771" max="771" width="12.42578125" style="823" customWidth="1"/>
    <col min="772" max="772" width="11.42578125" style="823" customWidth="1"/>
    <col min="773" max="773" width="12.42578125" style="823" customWidth="1"/>
    <col min="774" max="774" width="11.42578125" style="823" customWidth="1"/>
    <col min="775" max="775" width="12.42578125" style="823" customWidth="1"/>
    <col min="776" max="1024" width="9.140625" style="823"/>
    <col min="1025" max="1025" width="51" style="823" customWidth="1"/>
    <col min="1026" max="1026" width="11.42578125" style="823" customWidth="1"/>
    <col min="1027" max="1027" width="12.42578125" style="823" customWidth="1"/>
    <col min="1028" max="1028" width="11.42578125" style="823" customWidth="1"/>
    <col min="1029" max="1029" width="12.42578125" style="823" customWidth="1"/>
    <col min="1030" max="1030" width="11.42578125" style="823" customWidth="1"/>
    <col min="1031" max="1031" width="12.42578125" style="823" customWidth="1"/>
    <col min="1032" max="1280" width="9.140625" style="823"/>
    <col min="1281" max="1281" width="51" style="823" customWidth="1"/>
    <col min="1282" max="1282" width="11.42578125" style="823" customWidth="1"/>
    <col min="1283" max="1283" width="12.42578125" style="823" customWidth="1"/>
    <col min="1284" max="1284" width="11.42578125" style="823" customWidth="1"/>
    <col min="1285" max="1285" width="12.42578125" style="823" customWidth="1"/>
    <col min="1286" max="1286" width="11.42578125" style="823" customWidth="1"/>
    <col min="1287" max="1287" width="12.42578125" style="823" customWidth="1"/>
    <col min="1288" max="1536" width="9.140625" style="823"/>
    <col min="1537" max="1537" width="51" style="823" customWidth="1"/>
    <col min="1538" max="1538" width="11.42578125" style="823" customWidth="1"/>
    <col min="1539" max="1539" width="12.42578125" style="823" customWidth="1"/>
    <col min="1540" max="1540" width="11.42578125" style="823" customWidth="1"/>
    <col min="1541" max="1541" width="12.42578125" style="823" customWidth="1"/>
    <col min="1542" max="1542" width="11.42578125" style="823" customWidth="1"/>
    <col min="1543" max="1543" width="12.42578125" style="823" customWidth="1"/>
    <col min="1544" max="1792" width="9.140625" style="823"/>
    <col min="1793" max="1793" width="51" style="823" customWidth="1"/>
    <col min="1794" max="1794" width="11.42578125" style="823" customWidth="1"/>
    <col min="1795" max="1795" width="12.42578125" style="823" customWidth="1"/>
    <col min="1796" max="1796" width="11.42578125" style="823" customWidth="1"/>
    <col min="1797" max="1797" width="12.42578125" style="823" customWidth="1"/>
    <col min="1798" max="1798" width="11.42578125" style="823" customWidth="1"/>
    <col min="1799" max="1799" width="12.42578125" style="823" customWidth="1"/>
    <col min="1800" max="2048" width="9.140625" style="823"/>
    <col min="2049" max="2049" width="51" style="823" customWidth="1"/>
    <col min="2050" max="2050" width="11.42578125" style="823" customWidth="1"/>
    <col min="2051" max="2051" width="12.42578125" style="823" customWidth="1"/>
    <col min="2052" max="2052" width="11.42578125" style="823" customWidth="1"/>
    <col min="2053" max="2053" width="12.42578125" style="823" customWidth="1"/>
    <col min="2054" max="2054" width="11.42578125" style="823" customWidth="1"/>
    <col min="2055" max="2055" width="12.42578125" style="823" customWidth="1"/>
    <col min="2056" max="2304" width="9.140625" style="823"/>
    <col min="2305" max="2305" width="51" style="823" customWidth="1"/>
    <col min="2306" max="2306" width="11.42578125" style="823" customWidth="1"/>
    <col min="2307" max="2307" width="12.42578125" style="823" customWidth="1"/>
    <col min="2308" max="2308" width="11.42578125" style="823" customWidth="1"/>
    <col min="2309" max="2309" width="12.42578125" style="823" customWidth="1"/>
    <col min="2310" max="2310" width="11.42578125" style="823" customWidth="1"/>
    <col min="2311" max="2311" width="12.42578125" style="823" customWidth="1"/>
    <col min="2312" max="2560" width="9.140625" style="823"/>
    <col min="2561" max="2561" width="51" style="823" customWidth="1"/>
    <col min="2562" max="2562" width="11.42578125" style="823" customWidth="1"/>
    <col min="2563" max="2563" width="12.42578125" style="823" customWidth="1"/>
    <col min="2564" max="2564" width="11.42578125" style="823" customWidth="1"/>
    <col min="2565" max="2565" width="12.42578125" style="823" customWidth="1"/>
    <col min="2566" max="2566" width="11.42578125" style="823" customWidth="1"/>
    <col min="2567" max="2567" width="12.42578125" style="823" customWidth="1"/>
    <col min="2568" max="2816" width="9.140625" style="823"/>
    <col min="2817" max="2817" width="51" style="823" customWidth="1"/>
    <col min="2818" max="2818" width="11.42578125" style="823" customWidth="1"/>
    <col min="2819" max="2819" width="12.42578125" style="823" customWidth="1"/>
    <col min="2820" max="2820" width="11.42578125" style="823" customWidth="1"/>
    <col min="2821" max="2821" width="12.42578125" style="823" customWidth="1"/>
    <col min="2822" max="2822" width="11.42578125" style="823" customWidth="1"/>
    <col min="2823" max="2823" width="12.42578125" style="823" customWidth="1"/>
    <col min="2824" max="3072" width="9.140625" style="823"/>
    <col min="3073" max="3073" width="51" style="823" customWidth="1"/>
    <col min="3074" max="3074" width="11.42578125" style="823" customWidth="1"/>
    <col min="3075" max="3075" width="12.42578125" style="823" customWidth="1"/>
    <col min="3076" max="3076" width="11.42578125" style="823" customWidth="1"/>
    <col min="3077" max="3077" width="12.42578125" style="823" customWidth="1"/>
    <col min="3078" max="3078" width="11.42578125" style="823" customWidth="1"/>
    <col min="3079" max="3079" width="12.42578125" style="823" customWidth="1"/>
    <col min="3080" max="3328" width="9.140625" style="823"/>
    <col min="3329" max="3329" width="51" style="823" customWidth="1"/>
    <col min="3330" max="3330" width="11.42578125" style="823" customWidth="1"/>
    <col min="3331" max="3331" width="12.42578125" style="823" customWidth="1"/>
    <col min="3332" max="3332" width="11.42578125" style="823" customWidth="1"/>
    <col min="3333" max="3333" width="12.42578125" style="823" customWidth="1"/>
    <col min="3334" max="3334" width="11.42578125" style="823" customWidth="1"/>
    <col min="3335" max="3335" width="12.42578125" style="823" customWidth="1"/>
    <col min="3336" max="3584" width="9.140625" style="823"/>
    <col min="3585" max="3585" width="51" style="823" customWidth="1"/>
    <col min="3586" max="3586" width="11.42578125" style="823" customWidth="1"/>
    <col min="3587" max="3587" width="12.42578125" style="823" customWidth="1"/>
    <col min="3588" max="3588" width="11.42578125" style="823" customWidth="1"/>
    <col min="3589" max="3589" width="12.42578125" style="823" customWidth="1"/>
    <col min="3590" max="3590" width="11.42578125" style="823" customWidth="1"/>
    <col min="3591" max="3591" width="12.42578125" style="823" customWidth="1"/>
    <col min="3592" max="3840" width="9.140625" style="823"/>
    <col min="3841" max="3841" width="51" style="823" customWidth="1"/>
    <col min="3842" max="3842" width="11.42578125" style="823" customWidth="1"/>
    <col min="3843" max="3843" width="12.42578125" style="823" customWidth="1"/>
    <col min="3844" max="3844" width="11.42578125" style="823" customWidth="1"/>
    <col min="3845" max="3845" width="12.42578125" style="823" customWidth="1"/>
    <col min="3846" max="3846" width="11.42578125" style="823" customWidth="1"/>
    <col min="3847" max="3847" width="12.42578125" style="823" customWidth="1"/>
    <col min="3848" max="4096" width="9.140625" style="823"/>
    <col min="4097" max="4097" width="51" style="823" customWidth="1"/>
    <col min="4098" max="4098" width="11.42578125" style="823" customWidth="1"/>
    <col min="4099" max="4099" width="12.42578125" style="823" customWidth="1"/>
    <col min="4100" max="4100" width="11.42578125" style="823" customWidth="1"/>
    <col min="4101" max="4101" width="12.42578125" style="823" customWidth="1"/>
    <col min="4102" max="4102" width="11.42578125" style="823" customWidth="1"/>
    <col min="4103" max="4103" width="12.42578125" style="823" customWidth="1"/>
    <col min="4104" max="4352" width="9.140625" style="823"/>
    <col min="4353" max="4353" width="51" style="823" customWidth="1"/>
    <col min="4354" max="4354" width="11.42578125" style="823" customWidth="1"/>
    <col min="4355" max="4355" width="12.42578125" style="823" customWidth="1"/>
    <col min="4356" max="4356" width="11.42578125" style="823" customWidth="1"/>
    <col min="4357" max="4357" width="12.42578125" style="823" customWidth="1"/>
    <col min="4358" max="4358" width="11.42578125" style="823" customWidth="1"/>
    <col min="4359" max="4359" width="12.42578125" style="823" customWidth="1"/>
    <col min="4360" max="4608" width="9.140625" style="823"/>
    <col min="4609" max="4609" width="51" style="823" customWidth="1"/>
    <col min="4610" max="4610" width="11.42578125" style="823" customWidth="1"/>
    <col min="4611" max="4611" width="12.42578125" style="823" customWidth="1"/>
    <col min="4612" max="4612" width="11.42578125" style="823" customWidth="1"/>
    <col min="4613" max="4613" width="12.42578125" style="823" customWidth="1"/>
    <col min="4614" max="4614" width="11.42578125" style="823" customWidth="1"/>
    <col min="4615" max="4615" width="12.42578125" style="823" customWidth="1"/>
    <col min="4616" max="4864" width="9.140625" style="823"/>
    <col min="4865" max="4865" width="51" style="823" customWidth="1"/>
    <col min="4866" max="4866" width="11.42578125" style="823" customWidth="1"/>
    <col min="4867" max="4867" width="12.42578125" style="823" customWidth="1"/>
    <col min="4868" max="4868" width="11.42578125" style="823" customWidth="1"/>
    <col min="4869" max="4869" width="12.42578125" style="823" customWidth="1"/>
    <col min="4870" max="4870" width="11.42578125" style="823" customWidth="1"/>
    <col min="4871" max="4871" width="12.42578125" style="823" customWidth="1"/>
    <col min="4872" max="5120" width="9.140625" style="823"/>
    <col min="5121" max="5121" width="51" style="823" customWidth="1"/>
    <col min="5122" max="5122" width="11.42578125" style="823" customWidth="1"/>
    <col min="5123" max="5123" width="12.42578125" style="823" customWidth="1"/>
    <col min="5124" max="5124" width="11.42578125" style="823" customWidth="1"/>
    <col min="5125" max="5125" width="12.42578125" style="823" customWidth="1"/>
    <col min="5126" max="5126" width="11.42578125" style="823" customWidth="1"/>
    <col min="5127" max="5127" width="12.42578125" style="823" customWidth="1"/>
    <col min="5128" max="5376" width="9.140625" style="823"/>
    <col min="5377" max="5377" width="51" style="823" customWidth="1"/>
    <col min="5378" max="5378" width="11.42578125" style="823" customWidth="1"/>
    <col min="5379" max="5379" width="12.42578125" style="823" customWidth="1"/>
    <col min="5380" max="5380" width="11.42578125" style="823" customWidth="1"/>
    <col min="5381" max="5381" width="12.42578125" style="823" customWidth="1"/>
    <col min="5382" max="5382" width="11.42578125" style="823" customWidth="1"/>
    <col min="5383" max="5383" width="12.42578125" style="823" customWidth="1"/>
    <col min="5384" max="5632" width="9.140625" style="823"/>
    <col min="5633" max="5633" width="51" style="823" customWidth="1"/>
    <col min="5634" max="5634" width="11.42578125" style="823" customWidth="1"/>
    <col min="5635" max="5635" width="12.42578125" style="823" customWidth="1"/>
    <col min="5636" max="5636" width="11.42578125" style="823" customWidth="1"/>
    <col min="5637" max="5637" width="12.42578125" style="823" customWidth="1"/>
    <col min="5638" max="5638" width="11.42578125" style="823" customWidth="1"/>
    <col min="5639" max="5639" width="12.42578125" style="823" customWidth="1"/>
    <col min="5640" max="5888" width="9.140625" style="823"/>
    <col min="5889" max="5889" width="51" style="823" customWidth="1"/>
    <col min="5890" max="5890" width="11.42578125" style="823" customWidth="1"/>
    <col min="5891" max="5891" width="12.42578125" style="823" customWidth="1"/>
    <col min="5892" max="5892" width="11.42578125" style="823" customWidth="1"/>
    <col min="5893" max="5893" width="12.42578125" style="823" customWidth="1"/>
    <col min="5894" max="5894" width="11.42578125" style="823" customWidth="1"/>
    <col min="5895" max="5895" width="12.42578125" style="823" customWidth="1"/>
    <col min="5896" max="6144" width="9.140625" style="823"/>
    <col min="6145" max="6145" width="51" style="823" customWidth="1"/>
    <col min="6146" max="6146" width="11.42578125" style="823" customWidth="1"/>
    <col min="6147" max="6147" width="12.42578125" style="823" customWidth="1"/>
    <col min="6148" max="6148" width="11.42578125" style="823" customWidth="1"/>
    <col min="6149" max="6149" width="12.42578125" style="823" customWidth="1"/>
    <col min="6150" max="6150" width="11.42578125" style="823" customWidth="1"/>
    <col min="6151" max="6151" width="12.42578125" style="823" customWidth="1"/>
    <col min="6152" max="6400" width="9.140625" style="823"/>
    <col min="6401" max="6401" width="51" style="823" customWidth="1"/>
    <col min="6402" max="6402" width="11.42578125" style="823" customWidth="1"/>
    <col min="6403" max="6403" width="12.42578125" style="823" customWidth="1"/>
    <col min="6404" max="6404" width="11.42578125" style="823" customWidth="1"/>
    <col min="6405" max="6405" width="12.42578125" style="823" customWidth="1"/>
    <col min="6406" max="6406" width="11.42578125" style="823" customWidth="1"/>
    <col min="6407" max="6407" width="12.42578125" style="823" customWidth="1"/>
    <col min="6408" max="6656" width="9.140625" style="823"/>
    <col min="6657" max="6657" width="51" style="823" customWidth="1"/>
    <col min="6658" max="6658" width="11.42578125" style="823" customWidth="1"/>
    <col min="6659" max="6659" width="12.42578125" style="823" customWidth="1"/>
    <col min="6660" max="6660" width="11.42578125" style="823" customWidth="1"/>
    <col min="6661" max="6661" width="12.42578125" style="823" customWidth="1"/>
    <col min="6662" max="6662" width="11.42578125" style="823" customWidth="1"/>
    <col min="6663" max="6663" width="12.42578125" style="823" customWidth="1"/>
    <col min="6664" max="6912" width="9.140625" style="823"/>
    <col min="6913" max="6913" width="51" style="823" customWidth="1"/>
    <col min="6914" max="6914" width="11.42578125" style="823" customWidth="1"/>
    <col min="6915" max="6915" width="12.42578125" style="823" customWidth="1"/>
    <col min="6916" max="6916" width="11.42578125" style="823" customWidth="1"/>
    <col min="6917" max="6917" width="12.42578125" style="823" customWidth="1"/>
    <col min="6918" max="6918" width="11.42578125" style="823" customWidth="1"/>
    <col min="6919" max="6919" width="12.42578125" style="823" customWidth="1"/>
    <col min="6920" max="7168" width="9.140625" style="823"/>
    <col min="7169" max="7169" width="51" style="823" customWidth="1"/>
    <col min="7170" max="7170" width="11.42578125" style="823" customWidth="1"/>
    <col min="7171" max="7171" width="12.42578125" style="823" customWidth="1"/>
    <col min="7172" max="7172" width="11.42578125" style="823" customWidth="1"/>
    <col min="7173" max="7173" width="12.42578125" style="823" customWidth="1"/>
    <col min="7174" max="7174" width="11.42578125" style="823" customWidth="1"/>
    <col min="7175" max="7175" width="12.42578125" style="823" customWidth="1"/>
    <col min="7176" max="7424" width="9.140625" style="823"/>
    <col min="7425" max="7425" width="51" style="823" customWidth="1"/>
    <col min="7426" max="7426" width="11.42578125" style="823" customWidth="1"/>
    <col min="7427" max="7427" width="12.42578125" style="823" customWidth="1"/>
    <col min="7428" max="7428" width="11.42578125" style="823" customWidth="1"/>
    <col min="7429" max="7429" width="12.42578125" style="823" customWidth="1"/>
    <col min="7430" max="7430" width="11.42578125" style="823" customWidth="1"/>
    <col min="7431" max="7431" width="12.42578125" style="823" customWidth="1"/>
    <col min="7432" max="7680" width="9.140625" style="823"/>
    <col min="7681" max="7681" width="51" style="823" customWidth="1"/>
    <col min="7682" max="7682" width="11.42578125" style="823" customWidth="1"/>
    <col min="7683" max="7683" width="12.42578125" style="823" customWidth="1"/>
    <col min="7684" max="7684" width="11.42578125" style="823" customWidth="1"/>
    <col min="7685" max="7685" width="12.42578125" style="823" customWidth="1"/>
    <col min="7686" max="7686" width="11.42578125" style="823" customWidth="1"/>
    <col min="7687" max="7687" width="12.42578125" style="823" customWidth="1"/>
    <col min="7688" max="7936" width="9.140625" style="823"/>
    <col min="7937" max="7937" width="51" style="823" customWidth="1"/>
    <col min="7938" max="7938" width="11.42578125" style="823" customWidth="1"/>
    <col min="7939" max="7939" width="12.42578125" style="823" customWidth="1"/>
    <col min="7940" max="7940" width="11.42578125" style="823" customWidth="1"/>
    <col min="7941" max="7941" width="12.42578125" style="823" customWidth="1"/>
    <col min="7942" max="7942" width="11.42578125" style="823" customWidth="1"/>
    <col min="7943" max="7943" width="12.42578125" style="823" customWidth="1"/>
    <col min="7944" max="8192" width="9.140625" style="823"/>
    <col min="8193" max="8193" width="51" style="823" customWidth="1"/>
    <col min="8194" max="8194" width="11.42578125" style="823" customWidth="1"/>
    <col min="8195" max="8195" width="12.42578125" style="823" customWidth="1"/>
    <col min="8196" max="8196" width="11.42578125" style="823" customWidth="1"/>
    <col min="8197" max="8197" width="12.42578125" style="823" customWidth="1"/>
    <col min="8198" max="8198" width="11.42578125" style="823" customWidth="1"/>
    <col min="8199" max="8199" width="12.42578125" style="823" customWidth="1"/>
    <col min="8200" max="8448" width="9.140625" style="823"/>
    <col min="8449" max="8449" width="51" style="823" customWidth="1"/>
    <col min="8450" max="8450" width="11.42578125" style="823" customWidth="1"/>
    <col min="8451" max="8451" width="12.42578125" style="823" customWidth="1"/>
    <col min="8452" max="8452" width="11.42578125" style="823" customWidth="1"/>
    <col min="8453" max="8453" width="12.42578125" style="823" customWidth="1"/>
    <col min="8454" max="8454" width="11.42578125" style="823" customWidth="1"/>
    <col min="8455" max="8455" width="12.42578125" style="823" customWidth="1"/>
    <col min="8456" max="8704" width="9.140625" style="823"/>
    <col min="8705" max="8705" width="51" style="823" customWidth="1"/>
    <col min="8706" max="8706" width="11.42578125" style="823" customWidth="1"/>
    <col min="8707" max="8707" width="12.42578125" style="823" customWidth="1"/>
    <col min="8708" max="8708" width="11.42578125" style="823" customWidth="1"/>
    <col min="8709" max="8709" width="12.42578125" style="823" customWidth="1"/>
    <col min="8710" max="8710" width="11.42578125" style="823" customWidth="1"/>
    <col min="8711" max="8711" width="12.42578125" style="823" customWidth="1"/>
    <col min="8712" max="8960" width="9.140625" style="823"/>
    <col min="8961" max="8961" width="51" style="823" customWidth="1"/>
    <col min="8962" max="8962" width="11.42578125" style="823" customWidth="1"/>
    <col min="8963" max="8963" width="12.42578125" style="823" customWidth="1"/>
    <col min="8964" max="8964" width="11.42578125" style="823" customWidth="1"/>
    <col min="8965" max="8965" width="12.42578125" style="823" customWidth="1"/>
    <col min="8966" max="8966" width="11.42578125" style="823" customWidth="1"/>
    <col min="8967" max="8967" width="12.42578125" style="823" customWidth="1"/>
    <col min="8968" max="9216" width="9.140625" style="823"/>
    <col min="9217" max="9217" width="51" style="823" customWidth="1"/>
    <col min="9218" max="9218" width="11.42578125" style="823" customWidth="1"/>
    <col min="9219" max="9219" width="12.42578125" style="823" customWidth="1"/>
    <col min="9220" max="9220" width="11.42578125" style="823" customWidth="1"/>
    <col min="9221" max="9221" width="12.42578125" style="823" customWidth="1"/>
    <col min="9222" max="9222" width="11.42578125" style="823" customWidth="1"/>
    <col min="9223" max="9223" width="12.42578125" style="823" customWidth="1"/>
    <col min="9224" max="9472" width="9.140625" style="823"/>
    <col min="9473" max="9473" width="51" style="823" customWidth="1"/>
    <col min="9474" max="9474" width="11.42578125" style="823" customWidth="1"/>
    <col min="9475" max="9475" width="12.42578125" style="823" customWidth="1"/>
    <col min="9476" max="9476" width="11.42578125" style="823" customWidth="1"/>
    <col min="9477" max="9477" width="12.42578125" style="823" customWidth="1"/>
    <col min="9478" max="9478" width="11.42578125" style="823" customWidth="1"/>
    <col min="9479" max="9479" width="12.42578125" style="823" customWidth="1"/>
    <col min="9480" max="9728" width="9.140625" style="823"/>
    <col min="9729" max="9729" width="51" style="823" customWidth="1"/>
    <col min="9730" max="9730" width="11.42578125" style="823" customWidth="1"/>
    <col min="9731" max="9731" width="12.42578125" style="823" customWidth="1"/>
    <col min="9732" max="9732" width="11.42578125" style="823" customWidth="1"/>
    <col min="9733" max="9733" width="12.42578125" style="823" customWidth="1"/>
    <col min="9734" max="9734" width="11.42578125" style="823" customWidth="1"/>
    <col min="9735" max="9735" width="12.42578125" style="823" customWidth="1"/>
    <col min="9736" max="9984" width="9.140625" style="823"/>
    <col min="9985" max="9985" width="51" style="823" customWidth="1"/>
    <col min="9986" max="9986" width="11.42578125" style="823" customWidth="1"/>
    <col min="9987" max="9987" width="12.42578125" style="823" customWidth="1"/>
    <col min="9988" max="9988" width="11.42578125" style="823" customWidth="1"/>
    <col min="9989" max="9989" width="12.42578125" style="823" customWidth="1"/>
    <col min="9990" max="9990" width="11.42578125" style="823" customWidth="1"/>
    <col min="9991" max="9991" width="12.42578125" style="823" customWidth="1"/>
    <col min="9992" max="10240" width="9.140625" style="823"/>
    <col min="10241" max="10241" width="51" style="823" customWidth="1"/>
    <col min="10242" max="10242" width="11.42578125" style="823" customWidth="1"/>
    <col min="10243" max="10243" width="12.42578125" style="823" customWidth="1"/>
    <col min="10244" max="10244" width="11.42578125" style="823" customWidth="1"/>
    <col min="10245" max="10245" width="12.42578125" style="823" customWidth="1"/>
    <col min="10246" max="10246" width="11.42578125" style="823" customWidth="1"/>
    <col min="10247" max="10247" width="12.42578125" style="823" customWidth="1"/>
    <col min="10248" max="10496" width="9.140625" style="823"/>
    <col min="10497" max="10497" width="51" style="823" customWidth="1"/>
    <col min="10498" max="10498" width="11.42578125" style="823" customWidth="1"/>
    <col min="10499" max="10499" width="12.42578125" style="823" customWidth="1"/>
    <col min="10500" max="10500" width="11.42578125" style="823" customWidth="1"/>
    <col min="10501" max="10501" width="12.42578125" style="823" customWidth="1"/>
    <col min="10502" max="10502" width="11.42578125" style="823" customWidth="1"/>
    <col min="10503" max="10503" width="12.42578125" style="823" customWidth="1"/>
    <col min="10504" max="10752" width="9.140625" style="823"/>
    <col min="10753" max="10753" width="51" style="823" customWidth="1"/>
    <col min="10754" max="10754" width="11.42578125" style="823" customWidth="1"/>
    <col min="10755" max="10755" width="12.42578125" style="823" customWidth="1"/>
    <col min="10756" max="10756" width="11.42578125" style="823" customWidth="1"/>
    <col min="10757" max="10757" width="12.42578125" style="823" customWidth="1"/>
    <col min="10758" max="10758" width="11.42578125" style="823" customWidth="1"/>
    <col min="10759" max="10759" width="12.42578125" style="823" customWidth="1"/>
    <col min="10760" max="11008" width="9.140625" style="823"/>
    <col min="11009" max="11009" width="51" style="823" customWidth="1"/>
    <col min="11010" max="11010" width="11.42578125" style="823" customWidth="1"/>
    <col min="11011" max="11011" width="12.42578125" style="823" customWidth="1"/>
    <col min="11012" max="11012" width="11.42578125" style="823" customWidth="1"/>
    <col min="11013" max="11013" width="12.42578125" style="823" customWidth="1"/>
    <col min="11014" max="11014" width="11.42578125" style="823" customWidth="1"/>
    <col min="11015" max="11015" width="12.42578125" style="823" customWidth="1"/>
    <col min="11016" max="11264" width="9.140625" style="823"/>
    <col min="11265" max="11265" width="51" style="823" customWidth="1"/>
    <col min="11266" max="11266" width="11.42578125" style="823" customWidth="1"/>
    <col min="11267" max="11267" width="12.42578125" style="823" customWidth="1"/>
    <col min="11268" max="11268" width="11.42578125" style="823" customWidth="1"/>
    <col min="11269" max="11269" width="12.42578125" style="823" customWidth="1"/>
    <col min="11270" max="11270" width="11.42578125" style="823" customWidth="1"/>
    <col min="11271" max="11271" width="12.42578125" style="823" customWidth="1"/>
    <col min="11272" max="11520" width="9.140625" style="823"/>
    <col min="11521" max="11521" width="51" style="823" customWidth="1"/>
    <col min="11522" max="11522" width="11.42578125" style="823" customWidth="1"/>
    <col min="11523" max="11523" width="12.42578125" style="823" customWidth="1"/>
    <col min="11524" max="11524" width="11.42578125" style="823" customWidth="1"/>
    <col min="11525" max="11525" width="12.42578125" style="823" customWidth="1"/>
    <col min="11526" max="11526" width="11.42578125" style="823" customWidth="1"/>
    <col min="11527" max="11527" width="12.42578125" style="823" customWidth="1"/>
    <col min="11528" max="11776" width="9.140625" style="823"/>
    <col min="11777" max="11777" width="51" style="823" customWidth="1"/>
    <col min="11778" max="11778" width="11.42578125" style="823" customWidth="1"/>
    <col min="11779" max="11779" width="12.42578125" style="823" customWidth="1"/>
    <col min="11780" max="11780" width="11.42578125" style="823" customWidth="1"/>
    <col min="11781" max="11781" width="12.42578125" style="823" customWidth="1"/>
    <col min="11782" max="11782" width="11.42578125" style="823" customWidth="1"/>
    <col min="11783" max="11783" width="12.42578125" style="823" customWidth="1"/>
    <col min="11784" max="12032" width="9.140625" style="823"/>
    <col min="12033" max="12033" width="51" style="823" customWidth="1"/>
    <col min="12034" max="12034" width="11.42578125" style="823" customWidth="1"/>
    <col min="12035" max="12035" width="12.42578125" style="823" customWidth="1"/>
    <col min="12036" max="12036" width="11.42578125" style="823" customWidth="1"/>
    <col min="12037" max="12037" width="12.42578125" style="823" customWidth="1"/>
    <col min="12038" max="12038" width="11.42578125" style="823" customWidth="1"/>
    <col min="12039" max="12039" width="12.42578125" style="823" customWidth="1"/>
    <col min="12040" max="12288" width="9.140625" style="823"/>
    <col min="12289" max="12289" width="51" style="823" customWidth="1"/>
    <col min="12290" max="12290" width="11.42578125" style="823" customWidth="1"/>
    <col min="12291" max="12291" width="12.42578125" style="823" customWidth="1"/>
    <col min="12292" max="12292" width="11.42578125" style="823" customWidth="1"/>
    <col min="12293" max="12293" width="12.42578125" style="823" customWidth="1"/>
    <col min="12294" max="12294" width="11.42578125" style="823" customWidth="1"/>
    <col min="12295" max="12295" width="12.42578125" style="823" customWidth="1"/>
    <col min="12296" max="12544" width="9.140625" style="823"/>
    <col min="12545" max="12545" width="51" style="823" customWidth="1"/>
    <col min="12546" max="12546" width="11.42578125" style="823" customWidth="1"/>
    <col min="12547" max="12547" width="12.42578125" style="823" customWidth="1"/>
    <col min="12548" max="12548" width="11.42578125" style="823" customWidth="1"/>
    <col min="12549" max="12549" width="12.42578125" style="823" customWidth="1"/>
    <col min="12550" max="12550" width="11.42578125" style="823" customWidth="1"/>
    <col min="12551" max="12551" width="12.42578125" style="823" customWidth="1"/>
    <col min="12552" max="12800" width="9.140625" style="823"/>
    <col min="12801" max="12801" width="51" style="823" customWidth="1"/>
    <col min="12802" max="12802" width="11.42578125" style="823" customWidth="1"/>
    <col min="12803" max="12803" width="12.42578125" style="823" customWidth="1"/>
    <col min="12804" max="12804" width="11.42578125" style="823" customWidth="1"/>
    <col min="12805" max="12805" width="12.42578125" style="823" customWidth="1"/>
    <col min="12806" max="12806" width="11.42578125" style="823" customWidth="1"/>
    <col min="12807" max="12807" width="12.42578125" style="823" customWidth="1"/>
    <col min="12808" max="13056" width="9.140625" style="823"/>
    <col min="13057" max="13057" width="51" style="823" customWidth="1"/>
    <col min="13058" max="13058" width="11.42578125" style="823" customWidth="1"/>
    <col min="13059" max="13059" width="12.42578125" style="823" customWidth="1"/>
    <col min="13060" max="13060" width="11.42578125" style="823" customWidth="1"/>
    <col min="13061" max="13061" width="12.42578125" style="823" customWidth="1"/>
    <col min="13062" max="13062" width="11.42578125" style="823" customWidth="1"/>
    <col min="13063" max="13063" width="12.42578125" style="823" customWidth="1"/>
    <col min="13064" max="13312" width="9.140625" style="823"/>
    <col min="13313" max="13313" width="51" style="823" customWidth="1"/>
    <col min="13314" max="13314" width="11.42578125" style="823" customWidth="1"/>
    <col min="13315" max="13315" width="12.42578125" style="823" customWidth="1"/>
    <col min="13316" max="13316" width="11.42578125" style="823" customWidth="1"/>
    <col min="13317" max="13317" width="12.42578125" style="823" customWidth="1"/>
    <col min="13318" max="13318" width="11.42578125" style="823" customWidth="1"/>
    <col min="13319" max="13319" width="12.42578125" style="823" customWidth="1"/>
    <col min="13320" max="13568" width="9.140625" style="823"/>
    <col min="13569" max="13569" width="51" style="823" customWidth="1"/>
    <col min="13570" max="13570" width="11.42578125" style="823" customWidth="1"/>
    <col min="13571" max="13571" width="12.42578125" style="823" customWidth="1"/>
    <col min="13572" max="13572" width="11.42578125" style="823" customWidth="1"/>
    <col min="13573" max="13573" width="12.42578125" style="823" customWidth="1"/>
    <col min="13574" max="13574" width="11.42578125" style="823" customWidth="1"/>
    <col min="13575" max="13575" width="12.42578125" style="823" customWidth="1"/>
    <col min="13576" max="13824" width="9.140625" style="823"/>
    <col min="13825" max="13825" width="51" style="823" customWidth="1"/>
    <col min="13826" max="13826" width="11.42578125" style="823" customWidth="1"/>
    <col min="13827" max="13827" width="12.42578125" style="823" customWidth="1"/>
    <col min="13828" max="13828" width="11.42578125" style="823" customWidth="1"/>
    <col min="13829" max="13829" width="12.42578125" style="823" customWidth="1"/>
    <col min="13830" max="13830" width="11.42578125" style="823" customWidth="1"/>
    <col min="13831" max="13831" width="12.42578125" style="823" customWidth="1"/>
    <col min="13832" max="14080" width="9.140625" style="823"/>
    <col min="14081" max="14081" width="51" style="823" customWidth="1"/>
    <col min="14082" max="14082" width="11.42578125" style="823" customWidth="1"/>
    <col min="14083" max="14083" width="12.42578125" style="823" customWidth="1"/>
    <col min="14084" max="14084" width="11.42578125" style="823" customWidth="1"/>
    <col min="14085" max="14085" width="12.42578125" style="823" customWidth="1"/>
    <col min="14086" max="14086" width="11.42578125" style="823" customWidth="1"/>
    <col min="14087" max="14087" width="12.42578125" style="823" customWidth="1"/>
    <col min="14088" max="14336" width="9.140625" style="823"/>
    <col min="14337" max="14337" width="51" style="823" customWidth="1"/>
    <col min="14338" max="14338" width="11.42578125" style="823" customWidth="1"/>
    <col min="14339" max="14339" width="12.42578125" style="823" customWidth="1"/>
    <col min="14340" max="14340" width="11.42578125" style="823" customWidth="1"/>
    <col min="14341" max="14341" width="12.42578125" style="823" customWidth="1"/>
    <col min="14342" max="14342" width="11.42578125" style="823" customWidth="1"/>
    <col min="14343" max="14343" width="12.42578125" style="823" customWidth="1"/>
    <col min="14344" max="14592" width="9.140625" style="823"/>
    <col min="14593" max="14593" width="51" style="823" customWidth="1"/>
    <col min="14594" max="14594" width="11.42578125" style="823" customWidth="1"/>
    <col min="14595" max="14595" width="12.42578125" style="823" customWidth="1"/>
    <col min="14596" max="14596" width="11.42578125" style="823" customWidth="1"/>
    <col min="14597" max="14597" width="12.42578125" style="823" customWidth="1"/>
    <col min="14598" max="14598" width="11.42578125" style="823" customWidth="1"/>
    <col min="14599" max="14599" width="12.42578125" style="823" customWidth="1"/>
    <col min="14600" max="14848" width="9.140625" style="823"/>
    <col min="14849" max="14849" width="51" style="823" customWidth="1"/>
    <col min="14850" max="14850" width="11.42578125" style="823" customWidth="1"/>
    <col min="14851" max="14851" width="12.42578125" style="823" customWidth="1"/>
    <col min="14852" max="14852" width="11.42578125" style="823" customWidth="1"/>
    <col min="14853" max="14853" width="12.42578125" style="823" customWidth="1"/>
    <col min="14854" max="14854" width="11.42578125" style="823" customWidth="1"/>
    <col min="14855" max="14855" width="12.42578125" style="823" customWidth="1"/>
    <col min="14856" max="15104" width="9.140625" style="823"/>
    <col min="15105" max="15105" width="51" style="823" customWidth="1"/>
    <col min="15106" max="15106" width="11.42578125" style="823" customWidth="1"/>
    <col min="15107" max="15107" width="12.42578125" style="823" customWidth="1"/>
    <col min="15108" max="15108" width="11.42578125" style="823" customWidth="1"/>
    <col min="15109" max="15109" width="12.42578125" style="823" customWidth="1"/>
    <col min="15110" max="15110" width="11.42578125" style="823" customWidth="1"/>
    <col min="15111" max="15111" width="12.42578125" style="823" customWidth="1"/>
    <col min="15112" max="15360" width="9.140625" style="823"/>
    <col min="15361" max="15361" width="51" style="823" customWidth="1"/>
    <col min="15362" max="15362" width="11.42578125" style="823" customWidth="1"/>
    <col min="15363" max="15363" width="12.42578125" style="823" customWidth="1"/>
    <col min="15364" max="15364" width="11.42578125" style="823" customWidth="1"/>
    <col min="15365" max="15365" width="12.42578125" style="823" customWidth="1"/>
    <col min="15366" max="15366" width="11.42578125" style="823" customWidth="1"/>
    <col min="15367" max="15367" width="12.42578125" style="823" customWidth="1"/>
    <col min="15368" max="15616" width="9.140625" style="823"/>
    <col min="15617" max="15617" width="51" style="823" customWidth="1"/>
    <col min="15618" max="15618" width="11.42578125" style="823" customWidth="1"/>
    <col min="15619" max="15619" width="12.42578125" style="823" customWidth="1"/>
    <col min="15620" max="15620" width="11.42578125" style="823" customWidth="1"/>
    <col min="15621" max="15621" width="12.42578125" style="823" customWidth="1"/>
    <col min="15622" max="15622" width="11.42578125" style="823" customWidth="1"/>
    <col min="15623" max="15623" width="12.42578125" style="823" customWidth="1"/>
    <col min="15624" max="15872" width="9.140625" style="823"/>
    <col min="15873" max="15873" width="51" style="823" customWidth="1"/>
    <col min="15874" max="15874" width="11.42578125" style="823" customWidth="1"/>
    <col min="15875" max="15875" width="12.42578125" style="823" customWidth="1"/>
    <col min="15876" max="15876" width="11.42578125" style="823" customWidth="1"/>
    <col min="15877" max="15877" width="12.42578125" style="823" customWidth="1"/>
    <col min="15878" max="15878" width="11.42578125" style="823" customWidth="1"/>
    <col min="15879" max="15879" width="12.42578125" style="823" customWidth="1"/>
    <col min="15880" max="16128" width="9.140625" style="823"/>
    <col min="16129" max="16129" width="51" style="823" customWidth="1"/>
    <col min="16130" max="16130" width="11.42578125" style="823" customWidth="1"/>
    <col min="16131" max="16131" width="12.42578125" style="823" customWidth="1"/>
    <col min="16132" max="16132" width="11.42578125" style="823" customWidth="1"/>
    <col min="16133" max="16133" width="12.42578125" style="823" customWidth="1"/>
    <col min="16134" max="16134" width="11.42578125" style="823" customWidth="1"/>
    <col min="16135" max="16135" width="12.42578125" style="823" customWidth="1"/>
    <col min="16136" max="16384" width="9.140625" style="823"/>
  </cols>
  <sheetData>
    <row r="1" spans="1:19" ht="28.5" customHeight="1" thickBot="1">
      <c r="A1" s="746" t="s">
        <v>637</v>
      </c>
      <c r="B1" s="746" t="s">
        <v>424</v>
      </c>
      <c r="C1" s="746"/>
      <c r="D1" s="746"/>
      <c r="E1" s="746"/>
      <c r="F1" s="746"/>
      <c r="G1" s="745" t="s">
        <v>786</v>
      </c>
    </row>
    <row r="2" spans="1:19" ht="18.75" customHeight="1">
      <c r="A2" s="1618"/>
      <c r="B2" s="1618"/>
      <c r="C2" s="1618"/>
      <c r="D2" s="1618"/>
      <c r="E2" s="1618"/>
      <c r="F2" s="1618"/>
      <c r="G2" s="1618"/>
      <c r="H2" s="826"/>
      <c r="I2" s="826"/>
    </row>
    <row r="3" spans="1:19" ht="18.75" customHeight="1">
      <c r="A3" s="1600" t="s">
        <v>785</v>
      </c>
      <c r="B3" s="1600"/>
      <c r="C3" s="1600"/>
      <c r="D3" s="1600"/>
      <c r="E3" s="1600"/>
      <c r="F3" s="1600"/>
      <c r="G3" s="1600"/>
    </row>
    <row r="4" spans="1:19" ht="18.75" customHeight="1">
      <c r="A4" s="1620"/>
      <c r="B4" s="1620"/>
      <c r="C4" s="1620"/>
      <c r="D4" s="1620"/>
      <c r="E4" s="1620"/>
      <c r="F4" s="1620"/>
      <c r="G4" s="1620"/>
    </row>
    <row r="5" spans="1:19" ht="16.5" customHeight="1">
      <c r="A5" s="1607" t="s">
        <v>784</v>
      </c>
      <c r="B5" s="1613" t="s">
        <v>783</v>
      </c>
      <c r="C5" s="1614"/>
      <c r="D5" s="1613" t="s">
        <v>713</v>
      </c>
      <c r="E5" s="1614"/>
      <c r="F5" s="1613" t="s">
        <v>712</v>
      </c>
      <c r="G5" s="1614"/>
    </row>
    <row r="6" spans="1:19" ht="32.25" customHeight="1">
      <c r="A6" s="1608"/>
      <c r="B6" s="825" t="s">
        <v>633</v>
      </c>
      <c r="C6" s="733" t="s">
        <v>782</v>
      </c>
      <c r="D6" s="733" t="s">
        <v>633</v>
      </c>
      <c r="E6" s="733" t="s">
        <v>782</v>
      </c>
      <c r="F6" s="733" t="s">
        <v>633</v>
      </c>
      <c r="G6" s="733" t="s">
        <v>782</v>
      </c>
    </row>
    <row r="7" spans="1:19" ht="16.5" customHeight="1" thickBot="1">
      <c r="A7" s="1609"/>
      <c r="B7" s="732" t="s">
        <v>606</v>
      </c>
      <c r="C7" s="732" t="s">
        <v>163</v>
      </c>
      <c r="D7" s="732" t="s">
        <v>606</v>
      </c>
      <c r="E7" s="732" t="s">
        <v>163</v>
      </c>
      <c r="F7" s="732" t="s">
        <v>606</v>
      </c>
      <c r="G7" s="732" t="s">
        <v>163</v>
      </c>
    </row>
    <row r="8" spans="1:19" ht="10.5" customHeight="1">
      <c r="A8" s="720"/>
      <c r="B8" s="716"/>
      <c r="C8" s="717"/>
      <c r="D8" s="716"/>
      <c r="E8" s="717"/>
      <c r="F8" s="716"/>
      <c r="G8" s="717"/>
    </row>
    <row r="9" spans="1:19" ht="21" customHeight="1">
      <c r="A9" s="726" t="s">
        <v>781</v>
      </c>
      <c r="B9" s="722">
        <v>79583.3128</v>
      </c>
      <c r="C9" s="723">
        <v>308.44178233171891</v>
      </c>
      <c r="D9" s="722">
        <v>83263.443799999994</v>
      </c>
      <c r="E9" s="723">
        <v>322.70490012510402</v>
      </c>
      <c r="F9" s="722">
        <v>56560.573100000001</v>
      </c>
      <c r="G9" s="723">
        <v>219.21233689416707</v>
      </c>
      <c r="S9" s="823">
        <v>0</v>
      </c>
    </row>
    <row r="10" spans="1:19" ht="21" customHeight="1">
      <c r="A10" s="726" t="s">
        <v>780</v>
      </c>
      <c r="B10" s="722">
        <v>55297.604399999997</v>
      </c>
      <c r="C10" s="723">
        <v>214.31743740894262</v>
      </c>
      <c r="D10" s="722">
        <v>61112.006300000001</v>
      </c>
      <c r="E10" s="723">
        <v>236.85236869203612</v>
      </c>
      <c r="F10" s="722">
        <v>48777.647299999997</v>
      </c>
      <c r="G10" s="723">
        <v>189.04797930402259</v>
      </c>
      <c r="S10" s="823">
        <v>0</v>
      </c>
    </row>
    <row r="11" spans="1:19" ht="21" customHeight="1">
      <c r="A11" s="726" t="s">
        <v>779</v>
      </c>
      <c r="B11" s="722">
        <v>41651.674500000001</v>
      </c>
      <c r="C11" s="723">
        <v>161.42978053912589</v>
      </c>
      <c r="D11" s="722">
        <v>42160.115899999997</v>
      </c>
      <c r="E11" s="723">
        <v>163.40035158108975</v>
      </c>
      <c r="F11" s="722">
        <v>37261.378499999999</v>
      </c>
      <c r="G11" s="723">
        <v>144.41426967936917</v>
      </c>
      <c r="S11" s="823">
        <v>0</v>
      </c>
    </row>
    <row r="12" spans="1:19" ht="21" customHeight="1">
      <c r="A12" s="726" t="s">
        <v>778</v>
      </c>
      <c r="B12" s="722">
        <v>37139.993600000002</v>
      </c>
      <c r="C12" s="723">
        <v>143.94381709845879</v>
      </c>
      <c r="D12" s="722">
        <v>39921.907500000001</v>
      </c>
      <c r="E12" s="723">
        <v>154.72570656020764</v>
      </c>
      <c r="F12" s="722">
        <v>32308.381000000001</v>
      </c>
      <c r="G12" s="723">
        <v>125.21789140564961</v>
      </c>
      <c r="S12" s="823">
        <v>0</v>
      </c>
    </row>
    <row r="13" spans="1:19" ht="21" customHeight="1">
      <c r="A13" s="726" t="s">
        <v>777</v>
      </c>
      <c r="B13" s="722">
        <v>33757.053399999997</v>
      </c>
      <c r="C13" s="723">
        <v>130.83252444051325</v>
      </c>
      <c r="D13" s="722">
        <v>34757.203500000003</v>
      </c>
      <c r="E13" s="723">
        <v>134.7088154441123</v>
      </c>
      <c r="F13" s="722">
        <v>29050.566200000001</v>
      </c>
      <c r="G13" s="723">
        <v>112.59154841910014</v>
      </c>
      <c r="S13" s="823">
        <v>0</v>
      </c>
    </row>
    <row r="14" spans="1:19" ht="21" customHeight="1">
      <c r="A14" s="726" t="s">
        <v>776</v>
      </c>
      <c r="B14" s="722">
        <v>31134.311099999999</v>
      </c>
      <c r="C14" s="723">
        <v>120.66753782275599</v>
      </c>
      <c r="D14" s="722">
        <v>31019.143499999998</v>
      </c>
      <c r="E14" s="723">
        <v>120.22118168902556</v>
      </c>
      <c r="F14" s="722">
        <v>32679.913100000002</v>
      </c>
      <c r="G14" s="723">
        <v>126.65784180587278</v>
      </c>
      <c r="S14" s="823">
        <v>0</v>
      </c>
    </row>
    <row r="15" spans="1:19" ht="21" customHeight="1">
      <c r="A15" s="726" t="s">
        <v>775</v>
      </c>
      <c r="B15" s="722">
        <v>30844.772000000001</v>
      </c>
      <c r="C15" s="723">
        <v>119.54536845185841</v>
      </c>
      <c r="D15" s="722">
        <v>36724.376300000004</v>
      </c>
      <c r="E15" s="723">
        <v>142.33300528038257</v>
      </c>
      <c r="F15" s="722">
        <v>27175.1603</v>
      </c>
      <c r="G15" s="723">
        <v>105.32302040688823</v>
      </c>
      <c r="S15" s="823">
        <v>0</v>
      </c>
    </row>
    <row r="16" spans="1:19" ht="21" customHeight="1">
      <c r="A16" s="726" t="s">
        <v>774</v>
      </c>
      <c r="B16" s="722">
        <v>30600.241300000002</v>
      </c>
      <c r="C16" s="723">
        <v>118.59763855360237</v>
      </c>
      <c r="D16" s="722">
        <v>30614.6302</v>
      </c>
      <c r="E16" s="723">
        <v>118.65340574656838</v>
      </c>
      <c r="F16" s="722">
        <v>21517.440200000001</v>
      </c>
      <c r="G16" s="723">
        <v>83.395342226871705</v>
      </c>
      <c r="S16" s="823">
        <v>0</v>
      </c>
    </row>
    <row r="17" spans="1:19" ht="21" customHeight="1">
      <c r="A17" s="726" t="s">
        <v>773</v>
      </c>
      <c r="B17" s="722">
        <v>30199.003400000001</v>
      </c>
      <c r="C17" s="723">
        <v>117.0425571092542</v>
      </c>
      <c r="D17" s="722">
        <v>30715.295999999998</v>
      </c>
      <c r="E17" s="723">
        <v>119.04355711975737</v>
      </c>
      <c r="F17" s="722">
        <v>26388.614799999999</v>
      </c>
      <c r="G17" s="723">
        <v>102.27459872941074</v>
      </c>
      <c r="S17" s="823">
        <v>0</v>
      </c>
    </row>
    <row r="18" spans="1:19" ht="21" customHeight="1">
      <c r="A18" s="726" t="s">
        <v>772</v>
      </c>
      <c r="B18" s="722">
        <v>30142.938699999999</v>
      </c>
      <c r="C18" s="723">
        <v>116.82526663232528</v>
      </c>
      <c r="D18" s="722">
        <v>30142.938699999999</v>
      </c>
      <c r="E18" s="723">
        <v>116.82526663232528</v>
      </c>
      <c r="F18" s="722">
        <v>0</v>
      </c>
      <c r="G18" s="723">
        <v>0</v>
      </c>
    </row>
    <row r="19" spans="1:19" ht="21" customHeight="1">
      <c r="A19" s="726" t="s">
        <v>771</v>
      </c>
      <c r="B19" s="722">
        <v>28645.799500000001</v>
      </c>
      <c r="C19" s="723">
        <v>111.02279037191656</v>
      </c>
      <c r="D19" s="722">
        <v>38184.025900000001</v>
      </c>
      <c r="E19" s="723">
        <v>147.99018275093115</v>
      </c>
      <c r="F19" s="722">
        <v>28405.345300000001</v>
      </c>
      <c r="G19" s="723">
        <v>110.09085980245743</v>
      </c>
      <c r="S19" s="823">
        <v>0</v>
      </c>
    </row>
    <row r="20" spans="1:19" ht="21" customHeight="1">
      <c r="A20" s="726" t="s">
        <v>770</v>
      </c>
      <c r="B20" s="722">
        <v>26719.601500000001</v>
      </c>
      <c r="C20" s="723">
        <v>103.55740694741814</v>
      </c>
      <c r="D20" s="722">
        <v>33146.968500000003</v>
      </c>
      <c r="E20" s="723">
        <v>128.46801274441725</v>
      </c>
      <c r="F20" s="722">
        <v>25757.548999999999</v>
      </c>
      <c r="G20" s="723">
        <v>99.828771164909142</v>
      </c>
      <c r="S20" s="823">
        <v>0</v>
      </c>
    </row>
    <row r="21" spans="1:19" ht="21" customHeight="1">
      <c r="A21" s="726" t="s">
        <v>769</v>
      </c>
      <c r="B21" s="722">
        <v>25835.5219</v>
      </c>
      <c r="C21" s="723">
        <v>100.13097145544006</v>
      </c>
      <c r="D21" s="722">
        <v>27838.547500000001</v>
      </c>
      <c r="E21" s="723">
        <v>107.89411632065433</v>
      </c>
      <c r="F21" s="722">
        <v>19628.044300000001</v>
      </c>
      <c r="G21" s="723">
        <v>76.072593042117447</v>
      </c>
      <c r="S21" s="823">
        <v>0</v>
      </c>
    </row>
    <row r="22" spans="1:19" ht="21" customHeight="1">
      <c r="A22" s="726" t="s">
        <v>768</v>
      </c>
      <c r="B22" s="722">
        <v>25005.385600000001</v>
      </c>
      <c r="C22" s="723">
        <v>96.913604510767485</v>
      </c>
      <c r="D22" s="722">
        <v>26138.0805</v>
      </c>
      <c r="E22" s="723">
        <v>101.30360062304351</v>
      </c>
      <c r="F22" s="722">
        <v>19019.3946</v>
      </c>
      <c r="G22" s="723">
        <v>73.713643763950856</v>
      </c>
      <c r="S22" s="823">
        <v>0</v>
      </c>
    </row>
    <row r="23" spans="1:19" ht="21" customHeight="1">
      <c r="A23" s="726" t="s">
        <v>767</v>
      </c>
      <c r="B23" s="722">
        <v>24947.258300000001</v>
      </c>
      <c r="C23" s="723">
        <v>96.688319995919656</v>
      </c>
      <c r="D23" s="722">
        <v>25728.639599999999</v>
      </c>
      <c r="E23" s="723">
        <v>99.716726735638531</v>
      </c>
      <c r="F23" s="722">
        <v>18591.767</v>
      </c>
      <c r="G23" s="723">
        <v>72.056283514953591</v>
      </c>
      <c r="S23" s="823">
        <v>0</v>
      </c>
    </row>
    <row r="24" spans="1:19" ht="21" customHeight="1">
      <c r="A24" s="726" t="s">
        <v>766</v>
      </c>
      <c r="B24" s="722">
        <v>24349.770400000001</v>
      </c>
      <c r="C24" s="723">
        <v>94.37263060936732</v>
      </c>
      <c r="D24" s="722">
        <v>24646.4401</v>
      </c>
      <c r="E24" s="723">
        <v>95.522436112711674</v>
      </c>
      <c r="F24" s="722">
        <v>16978.0399</v>
      </c>
      <c r="G24" s="723">
        <v>65.801946450952954</v>
      </c>
      <c r="S24" s="823">
        <v>0</v>
      </c>
    </row>
    <row r="25" spans="1:19" ht="21" customHeight="1">
      <c r="A25" s="726" t="s">
        <v>765</v>
      </c>
      <c r="B25" s="722">
        <v>24215.613399999998</v>
      </c>
      <c r="C25" s="723">
        <v>93.852677082221888</v>
      </c>
      <c r="D25" s="722">
        <v>25261.319599999999</v>
      </c>
      <c r="E25" s="723">
        <v>97.905530284423961</v>
      </c>
      <c r="F25" s="722">
        <v>20716.181</v>
      </c>
      <c r="G25" s="723">
        <v>80.28989452606065</v>
      </c>
      <c r="S25" s="823">
        <v>0</v>
      </c>
    </row>
    <row r="26" spans="1:19" ht="21" customHeight="1">
      <c r="A26" s="726" t="s">
        <v>764</v>
      </c>
      <c r="B26" s="722">
        <v>24152.3024</v>
      </c>
      <c r="C26" s="723">
        <v>93.607302053284883</v>
      </c>
      <c r="D26" s="722">
        <v>24283.0785</v>
      </c>
      <c r="E26" s="723">
        <v>94.114152194994375</v>
      </c>
      <c r="F26" s="722">
        <v>17917.244999999999</v>
      </c>
      <c r="G26" s="723">
        <v>69.442032353723278</v>
      </c>
      <c r="S26" s="823">
        <v>0</v>
      </c>
    </row>
    <row r="27" spans="1:19" ht="21" customHeight="1">
      <c r="A27" s="726" t="s">
        <v>763</v>
      </c>
      <c r="B27" s="722">
        <v>23556.487099999998</v>
      </c>
      <c r="C27" s="723">
        <v>91.298095178040199</v>
      </c>
      <c r="D27" s="722">
        <v>24015.951300000001</v>
      </c>
      <c r="E27" s="723">
        <v>93.078844832452901</v>
      </c>
      <c r="F27" s="722">
        <v>22165.6289</v>
      </c>
      <c r="G27" s="723">
        <v>85.907533173455164</v>
      </c>
      <c r="S27" s="823">
        <v>0</v>
      </c>
    </row>
    <row r="28" spans="1:19" ht="21" customHeight="1">
      <c r="A28" s="726" t="s">
        <v>762</v>
      </c>
      <c r="B28" s="722">
        <v>22883.018499999998</v>
      </c>
      <c r="C28" s="723">
        <v>88.687926688943989</v>
      </c>
      <c r="D28" s="722">
        <v>24126.7356</v>
      </c>
      <c r="E28" s="723">
        <v>93.508212569785542</v>
      </c>
      <c r="F28" s="722">
        <v>16887.023799999999</v>
      </c>
      <c r="G28" s="723">
        <v>65.449194509406709</v>
      </c>
      <c r="S28" s="823">
        <v>0</v>
      </c>
    </row>
    <row r="29" spans="1:19" ht="21" customHeight="1">
      <c r="A29" s="726" t="s">
        <v>761</v>
      </c>
      <c r="B29" s="722">
        <v>22417.904999999999</v>
      </c>
      <c r="C29" s="723">
        <v>86.8852819902108</v>
      </c>
      <c r="D29" s="722">
        <v>22975.929199999999</v>
      </c>
      <c r="E29" s="723">
        <v>89.048021549253548</v>
      </c>
      <c r="F29" s="722">
        <v>16235.073399999999</v>
      </c>
      <c r="G29" s="723">
        <v>62.922424307301263</v>
      </c>
      <c r="S29" s="823">
        <v>0</v>
      </c>
    </row>
    <row r="30" spans="1:19" ht="21" customHeight="1">
      <c r="A30" s="726" t="s">
        <v>760</v>
      </c>
      <c r="B30" s="722">
        <v>22194.085800000001</v>
      </c>
      <c r="C30" s="723">
        <v>86.017823844285786</v>
      </c>
      <c r="D30" s="722">
        <v>26068.9372</v>
      </c>
      <c r="E30" s="723">
        <v>101.0356212949915</v>
      </c>
      <c r="F30" s="722">
        <v>22140.862499999999</v>
      </c>
      <c r="G30" s="723">
        <v>85.811545807647221</v>
      </c>
      <c r="S30" s="823">
        <v>0</v>
      </c>
    </row>
    <row r="31" spans="1:19" ht="21" customHeight="1">
      <c r="A31" s="726" t="s">
        <v>759</v>
      </c>
      <c r="B31" s="722">
        <v>21990.305499999999</v>
      </c>
      <c r="C31" s="723">
        <v>85.228030648643738</v>
      </c>
      <c r="D31" s="722">
        <v>21986.0036</v>
      </c>
      <c r="E31" s="723">
        <v>85.2113577349797</v>
      </c>
      <c r="F31" s="722">
        <v>23825.608499999998</v>
      </c>
      <c r="G31" s="723">
        <v>92.341131479987254</v>
      </c>
      <c r="S31" s="823">
        <v>0</v>
      </c>
    </row>
    <row r="32" spans="1:19" ht="21" customHeight="1">
      <c r="A32" s="726" t="s">
        <v>758</v>
      </c>
      <c r="B32" s="722">
        <v>21736.445500000002</v>
      </c>
      <c r="C32" s="723">
        <v>84.244143095991745</v>
      </c>
      <c r="D32" s="722">
        <v>21736.445500000002</v>
      </c>
      <c r="E32" s="723">
        <v>84.244143095991745</v>
      </c>
      <c r="F32" s="722">
        <v>0</v>
      </c>
      <c r="G32" s="723">
        <v>0</v>
      </c>
      <c r="S32" s="823">
        <v>0</v>
      </c>
    </row>
    <row r="33" spans="1:19" ht="21" customHeight="1">
      <c r="A33" s="726" t="s">
        <v>757</v>
      </c>
      <c r="B33" s="722">
        <v>21248.416000000001</v>
      </c>
      <c r="C33" s="723">
        <v>82.352682643864682</v>
      </c>
      <c r="D33" s="722">
        <v>25155.632300000001</v>
      </c>
      <c r="E33" s="723">
        <v>97.495917037187709</v>
      </c>
      <c r="F33" s="722">
        <v>20511.231500000002</v>
      </c>
      <c r="G33" s="723">
        <v>79.49556985115224</v>
      </c>
      <c r="S33" s="823">
        <v>0</v>
      </c>
    </row>
    <row r="34" spans="1:19" ht="21" customHeight="1">
      <c r="A34" s="726" t="s">
        <v>756</v>
      </c>
      <c r="B34" s="722">
        <v>20747.624100000001</v>
      </c>
      <c r="C34" s="723">
        <v>80.41175883988241</v>
      </c>
      <c r="D34" s="722">
        <v>22107.280900000002</v>
      </c>
      <c r="E34" s="723">
        <v>85.681393289573734</v>
      </c>
      <c r="F34" s="722">
        <v>18975.8334</v>
      </c>
      <c r="G34" s="723">
        <v>73.544813217749862</v>
      </c>
      <c r="S34" s="823">
        <v>0</v>
      </c>
    </row>
    <row r="35" spans="1:19" ht="21" customHeight="1">
      <c r="A35" s="726" t="s">
        <v>755</v>
      </c>
      <c r="B35" s="722">
        <v>20301.511600000002</v>
      </c>
      <c r="C35" s="723">
        <v>78.68275649279164</v>
      </c>
      <c r="D35" s="722">
        <v>20271.3662</v>
      </c>
      <c r="E35" s="723">
        <v>78.565921686876109</v>
      </c>
      <c r="F35" s="722">
        <v>27858.382000000001</v>
      </c>
      <c r="G35" s="723">
        <v>107.97098907596465</v>
      </c>
      <c r="S35" s="823">
        <v>0</v>
      </c>
    </row>
    <row r="36" spans="1:19" ht="21" customHeight="1">
      <c r="A36" s="726" t="s">
        <v>754</v>
      </c>
      <c r="B36" s="722">
        <v>19925.9012</v>
      </c>
      <c r="C36" s="723">
        <v>77.226999787494861</v>
      </c>
      <c r="D36" s="722">
        <v>20175.285800000001</v>
      </c>
      <c r="E36" s="723">
        <v>78.193541990926278</v>
      </c>
      <c r="F36" s="722">
        <v>14926.2505</v>
      </c>
      <c r="G36" s="723">
        <v>57.849807274543508</v>
      </c>
      <c r="S36" s="823">
        <v>0</v>
      </c>
    </row>
    <row r="37" spans="1:19" ht="21" customHeight="1">
      <c r="A37" s="726" t="s">
        <v>753</v>
      </c>
      <c r="B37" s="722">
        <v>18230.112099999998</v>
      </c>
      <c r="C37" s="723">
        <v>70.654614270229715</v>
      </c>
      <c r="D37" s="722">
        <v>21329.6037</v>
      </c>
      <c r="E37" s="723">
        <v>82.66734256452348</v>
      </c>
      <c r="F37" s="722">
        <v>16597.755499999999</v>
      </c>
      <c r="G37" s="723">
        <v>64.328074680576634</v>
      </c>
      <c r="S37" s="823">
        <v>0</v>
      </c>
    </row>
    <row r="38" spans="1:19" ht="21" customHeight="1">
      <c r="A38" s="726" t="s">
        <v>752</v>
      </c>
      <c r="B38" s="722">
        <v>18135.348300000001</v>
      </c>
      <c r="C38" s="723">
        <v>70.287337333091131</v>
      </c>
      <c r="D38" s="722">
        <v>21697.664700000001</v>
      </c>
      <c r="E38" s="723">
        <v>84.093839990335539</v>
      </c>
      <c r="F38" s="722">
        <v>15823.2534</v>
      </c>
      <c r="G38" s="723">
        <v>61.326329719996679</v>
      </c>
      <c r="S38" s="823">
        <v>0</v>
      </c>
    </row>
    <row r="39" spans="1:19" ht="21" customHeight="1">
      <c r="A39" s="726" t="s">
        <v>751</v>
      </c>
      <c r="B39" s="722">
        <v>17833.147199999999</v>
      </c>
      <c r="C39" s="723">
        <v>69.116093731547991</v>
      </c>
      <c r="D39" s="722">
        <v>17833.220600000001</v>
      </c>
      <c r="E39" s="723">
        <v>69.116378208607657</v>
      </c>
      <c r="F39" s="722" t="s">
        <v>750</v>
      </c>
      <c r="G39" s="723" t="s">
        <v>750</v>
      </c>
      <c r="S39" s="823">
        <v>0</v>
      </c>
    </row>
    <row r="40" spans="1:19" ht="21" customHeight="1">
      <c r="A40" s="726" t="s">
        <v>749</v>
      </c>
      <c r="B40" s="722">
        <v>17457.933300000001</v>
      </c>
      <c r="C40" s="723">
        <v>67.661873744972681</v>
      </c>
      <c r="D40" s="722">
        <v>17457.933300000001</v>
      </c>
      <c r="E40" s="723">
        <v>67.661873744972681</v>
      </c>
      <c r="F40" s="722">
        <v>0</v>
      </c>
      <c r="G40" s="723">
        <v>0</v>
      </c>
      <c r="S40" s="823">
        <v>0</v>
      </c>
    </row>
    <row r="41" spans="1:19" ht="21" customHeight="1">
      <c r="A41" s="726" t="s">
        <v>748</v>
      </c>
      <c r="B41" s="722">
        <v>16048.879199999999</v>
      </c>
      <c r="C41" s="723">
        <v>62.200789722270166</v>
      </c>
      <c r="D41" s="722">
        <v>15317.1301</v>
      </c>
      <c r="E41" s="723">
        <v>59.364742959667552</v>
      </c>
      <c r="F41" s="722">
        <v>16116.738499999999</v>
      </c>
      <c r="G41" s="723">
        <v>62.4637926396328</v>
      </c>
      <c r="S41" s="823">
        <v>0</v>
      </c>
    </row>
    <row r="42" spans="1:19" ht="21" customHeight="1">
      <c r="A42" s="726" t="s">
        <v>747</v>
      </c>
      <c r="B42" s="722">
        <v>15819.551100000001</v>
      </c>
      <c r="C42" s="723">
        <v>61.311980681604716</v>
      </c>
      <c r="D42" s="722">
        <v>19292.771700000001</v>
      </c>
      <c r="E42" s="723">
        <v>74.773173921794168</v>
      </c>
      <c r="F42" s="722">
        <v>15751.8825</v>
      </c>
      <c r="G42" s="723">
        <v>61.049716861997894</v>
      </c>
      <c r="S42" s="823">
        <v>0</v>
      </c>
    </row>
    <row r="43" spans="1:19" ht="21" customHeight="1">
      <c r="A43" s="726" t="s">
        <v>746</v>
      </c>
      <c r="B43" s="722">
        <v>15752.002</v>
      </c>
      <c r="C43" s="723">
        <v>61.050180009254419</v>
      </c>
      <c r="D43" s="722">
        <v>16907.1705</v>
      </c>
      <c r="E43" s="723">
        <v>65.527277261147887</v>
      </c>
      <c r="F43" s="722">
        <v>14497.5211</v>
      </c>
      <c r="G43" s="723">
        <v>56.188176769083967</v>
      </c>
      <c r="S43" s="823">
        <v>0</v>
      </c>
    </row>
    <row r="44" spans="1:19" ht="21" customHeight="1">
      <c r="A44" s="726" t="s">
        <v>745</v>
      </c>
      <c r="B44" s="722">
        <v>15624.5211</v>
      </c>
      <c r="C44" s="723">
        <v>60.556101104697291</v>
      </c>
      <c r="D44" s="722">
        <v>15746.0681</v>
      </c>
      <c r="E44" s="723">
        <v>61.027181938078648</v>
      </c>
      <c r="F44" s="722">
        <v>13902.250899999999</v>
      </c>
      <c r="G44" s="723">
        <v>53.881082542956719</v>
      </c>
      <c r="S44" s="823">
        <v>0</v>
      </c>
    </row>
    <row r="45" spans="1:19" ht="21" customHeight="1">
      <c r="A45" s="726" t="s">
        <v>744</v>
      </c>
      <c r="B45" s="722">
        <v>15225.956</v>
      </c>
      <c r="C45" s="723">
        <v>59.011378656058291</v>
      </c>
      <c r="D45" s="722">
        <v>17551.46</v>
      </c>
      <c r="E45" s="723">
        <v>68.024356042186156</v>
      </c>
      <c r="F45" s="722">
        <v>14640.997100000001</v>
      </c>
      <c r="G45" s="723">
        <v>56.744248030819953</v>
      </c>
      <c r="S45" s="823">
        <v>0</v>
      </c>
    </row>
    <row r="46" spans="1:19" ht="21" customHeight="1">
      <c r="A46" s="726" t="s">
        <v>743</v>
      </c>
      <c r="B46" s="722">
        <v>14027.686</v>
      </c>
      <c r="C46" s="723">
        <v>54.367232521510481</v>
      </c>
      <c r="D46" s="722">
        <v>14979.512500000001</v>
      </c>
      <c r="E46" s="723">
        <v>58.056235301130407</v>
      </c>
      <c r="F46" s="722">
        <v>13660.5612</v>
      </c>
      <c r="G46" s="723">
        <v>52.944363534707307</v>
      </c>
      <c r="S46" s="823">
        <v>0</v>
      </c>
    </row>
    <row r="47" spans="1:19" ht="21" customHeight="1">
      <c r="A47" s="726" t="s">
        <v>742</v>
      </c>
      <c r="B47" s="722">
        <v>13624.562599999999</v>
      </c>
      <c r="C47" s="723">
        <v>52.804843427353255</v>
      </c>
      <c r="D47" s="722">
        <v>13624.562599999999</v>
      </c>
      <c r="E47" s="723">
        <v>52.804843427353255</v>
      </c>
      <c r="F47" s="722">
        <v>0</v>
      </c>
      <c r="G47" s="723">
        <v>0</v>
      </c>
    </row>
    <row r="48" spans="1:19" ht="21" customHeight="1">
      <c r="A48" s="726" t="s">
        <v>741</v>
      </c>
      <c r="B48" s="722">
        <v>13031.2801</v>
      </c>
      <c r="C48" s="723">
        <v>50.505452948521402</v>
      </c>
      <c r="D48" s="722">
        <v>17346.154299999998</v>
      </c>
      <c r="E48" s="723">
        <v>67.228650839639457</v>
      </c>
      <c r="F48" s="722">
        <v>12969.790199999999</v>
      </c>
      <c r="G48" s="723">
        <v>50.267135973717117</v>
      </c>
    </row>
    <row r="49" spans="1:7" ht="21" customHeight="1">
      <c r="A49" s="726" t="s">
        <v>740</v>
      </c>
      <c r="B49" s="722">
        <v>12705.305899999999</v>
      </c>
      <c r="C49" s="723">
        <v>49.242071723177929</v>
      </c>
      <c r="D49" s="722">
        <v>12782.582899999999</v>
      </c>
      <c r="E49" s="723">
        <v>49.541574907635066</v>
      </c>
      <c r="F49" s="722">
        <v>12484.2068</v>
      </c>
      <c r="G49" s="723">
        <v>48.385155894010055</v>
      </c>
    </row>
    <row r="50" spans="1:7" ht="21" customHeight="1" thickBot="1">
      <c r="A50" s="720" t="s">
        <v>739</v>
      </c>
      <c r="B50" s="716">
        <v>11984.754499999999</v>
      </c>
      <c r="C50" s="717">
        <v>46.449423990151978</v>
      </c>
      <c r="D50" s="716">
        <v>13903.038200000001</v>
      </c>
      <c r="E50" s="717">
        <v>53.88413388885683</v>
      </c>
      <c r="F50" s="716">
        <v>11793.7436</v>
      </c>
      <c r="G50" s="717">
        <v>45.709121276329974</v>
      </c>
    </row>
    <row r="51" spans="1:7" ht="21" customHeight="1" thickTop="1">
      <c r="A51" s="782" t="s">
        <v>214</v>
      </c>
      <c r="B51" s="710">
        <v>25801.728999999999</v>
      </c>
      <c r="C51" s="711">
        <v>100</v>
      </c>
      <c r="D51" s="710">
        <v>28520.0576</v>
      </c>
      <c r="E51" s="711">
        <v>110.53545132576193</v>
      </c>
      <c r="F51" s="710">
        <v>22391.555700000001</v>
      </c>
      <c r="G51" s="711">
        <v>86.78315976421581</v>
      </c>
    </row>
    <row r="52" spans="1:7" ht="11.25" customHeight="1"/>
    <row r="53" spans="1:7" ht="11.25" customHeight="1">
      <c r="A53" s="824"/>
    </row>
    <row r="54" spans="1:7" ht="15.75" customHeight="1"/>
  </sheetData>
  <mergeCells count="7">
    <mergeCell ref="A2:G2"/>
    <mergeCell ref="A3:G3"/>
    <mergeCell ref="A4:G4"/>
    <mergeCell ref="A5:A7"/>
    <mergeCell ref="B5:C5"/>
    <mergeCell ref="D5:E5"/>
    <mergeCell ref="F5:G5"/>
  </mergeCells>
  <printOptions horizontalCentered="1"/>
  <pageMargins left="0.39370078740157483" right="0.47244094488188981" top="0.59055118110236227" bottom="0.59055118110236227" header="0.51181102362204722" footer="0.51181102362204722"/>
  <pageSetup paperSize="9" scale="68" orientation="portrait" horizontalDpi="300" verticalDpi="300" r:id="rId1"/>
  <headerFooter>
    <oddHeader>&amp;RStrana 10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54"/>
  <sheetViews>
    <sheetView showZeros="0" zoomScaleNormal="100" workbookViewId="0">
      <selection activeCell="D25" sqref="D25"/>
    </sheetView>
  </sheetViews>
  <sheetFormatPr defaultColWidth="9.140625" defaultRowHeight="12.75"/>
  <cols>
    <col min="1" max="1" width="55" style="823" customWidth="1"/>
    <col min="2" max="7" width="12.28515625" style="823" customWidth="1"/>
    <col min="8" max="256" width="9.140625" style="823"/>
    <col min="257" max="257" width="51" style="823" customWidth="1"/>
    <col min="258" max="258" width="11.42578125" style="823" customWidth="1"/>
    <col min="259" max="259" width="12.42578125" style="823" customWidth="1"/>
    <col min="260" max="260" width="11.42578125" style="823" customWidth="1"/>
    <col min="261" max="261" width="12.42578125" style="823" customWidth="1"/>
    <col min="262" max="262" width="11.42578125" style="823" customWidth="1"/>
    <col min="263" max="263" width="12.42578125" style="823" customWidth="1"/>
    <col min="264" max="512" width="9.140625" style="823"/>
    <col min="513" max="513" width="51" style="823" customWidth="1"/>
    <col min="514" max="514" width="11.42578125" style="823" customWidth="1"/>
    <col min="515" max="515" width="12.42578125" style="823" customWidth="1"/>
    <col min="516" max="516" width="11.42578125" style="823" customWidth="1"/>
    <col min="517" max="517" width="12.42578125" style="823" customWidth="1"/>
    <col min="518" max="518" width="11.42578125" style="823" customWidth="1"/>
    <col min="519" max="519" width="12.42578125" style="823" customWidth="1"/>
    <col min="520" max="768" width="9.140625" style="823"/>
    <col min="769" max="769" width="51" style="823" customWidth="1"/>
    <col min="770" max="770" width="11.42578125" style="823" customWidth="1"/>
    <col min="771" max="771" width="12.42578125" style="823" customWidth="1"/>
    <col min="772" max="772" width="11.42578125" style="823" customWidth="1"/>
    <col min="773" max="773" width="12.42578125" style="823" customWidth="1"/>
    <col min="774" max="774" width="11.42578125" style="823" customWidth="1"/>
    <col min="775" max="775" width="12.42578125" style="823" customWidth="1"/>
    <col min="776" max="1024" width="9.140625" style="823"/>
    <col min="1025" max="1025" width="51" style="823" customWidth="1"/>
    <col min="1026" max="1026" width="11.42578125" style="823" customWidth="1"/>
    <col min="1027" max="1027" width="12.42578125" style="823" customWidth="1"/>
    <col min="1028" max="1028" width="11.42578125" style="823" customWidth="1"/>
    <col min="1029" max="1029" width="12.42578125" style="823" customWidth="1"/>
    <col min="1030" max="1030" width="11.42578125" style="823" customWidth="1"/>
    <col min="1031" max="1031" width="12.42578125" style="823" customWidth="1"/>
    <col min="1032" max="1280" width="9.140625" style="823"/>
    <col min="1281" max="1281" width="51" style="823" customWidth="1"/>
    <col min="1282" max="1282" width="11.42578125" style="823" customWidth="1"/>
    <col min="1283" max="1283" width="12.42578125" style="823" customWidth="1"/>
    <col min="1284" max="1284" width="11.42578125" style="823" customWidth="1"/>
    <col min="1285" max="1285" width="12.42578125" style="823" customWidth="1"/>
    <col min="1286" max="1286" width="11.42578125" style="823" customWidth="1"/>
    <col min="1287" max="1287" width="12.42578125" style="823" customWidth="1"/>
    <col min="1288" max="1536" width="9.140625" style="823"/>
    <col min="1537" max="1537" width="51" style="823" customWidth="1"/>
    <col min="1538" max="1538" width="11.42578125" style="823" customWidth="1"/>
    <col min="1539" max="1539" width="12.42578125" style="823" customWidth="1"/>
    <col min="1540" max="1540" width="11.42578125" style="823" customWidth="1"/>
    <col min="1541" max="1541" width="12.42578125" style="823" customWidth="1"/>
    <col min="1542" max="1542" width="11.42578125" style="823" customWidth="1"/>
    <col min="1543" max="1543" width="12.42578125" style="823" customWidth="1"/>
    <col min="1544" max="1792" width="9.140625" style="823"/>
    <col min="1793" max="1793" width="51" style="823" customWidth="1"/>
    <col min="1794" max="1794" width="11.42578125" style="823" customWidth="1"/>
    <col min="1795" max="1795" width="12.42578125" style="823" customWidth="1"/>
    <col min="1796" max="1796" width="11.42578125" style="823" customWidth="1"/>
    <col min="1797" max="1797" width="12.42578125" style="823" customWidth="1"/>
    <col min="1798" max="1798" width="11.42578125" style="823" customWidth="1"/>
    <col min="1799" max="1799" width="12.42578125" style="823" customWidth="1"/>
    <col min="1800" max="2048" width="9.140625" style="823"/>
    <col min="2049" max="2049" width="51" style="823" customWidth="1"/>
    <col min="2050" max="2050" width="11.42578125" style="823" customWidth="1"/>
    <col min="2051" max="2051" width="12.42578125" style="823" customWidth="1"/>
    <col min="2052" max="2052" width="11.42578125" style="823" customWidth="1"/>
    <col min="2053" max="2053" width="12.42578125" style="823" customWidth="1"/>
    <col min="2054" max="2054" width="11.42578125" style="823" customWidth="1"/>
    <col min="2055" max="2055" width="12.42578125" style="823" customWidth="1"/>
    <col min="2056" max="2304" width="9.140625" style="823"/>
    <col min="2305" max="2305" width="51" style="823" customWidth="1"/>
    <col min="2306" max="2306" width="11.42578125" style="823" customWidth="1"/>
    <col min="2307" max="2307" width="12.42578125" style="823" customWidth="1"/>
    <col min="2308" max="2308" width="11.42578125" style="823" customWidth="1"/>
    <col min="2309" max="2309" width="12.42578125" style="823" customWidth="1"/>
    <col min="2310" max="2310" width="11.42578125" style="823" customWidth="1"/>
    <col min="2311" max="2311" width="12.42578125" style="823" customWidth="1"/>
    <col min="2312" max="2560" width="9.140625" style="823"/>
    <col min="2561" max="2561" width="51" style="823" customWidth="1"/>
    <col min="2562" max="2562" width="11.42578125" style="823" customWidth="1"/>
    <col min="2563" max="2563" width="12.42578125" style="823" customWidth="1"/>
    <col min="2564" max="2564" width="11.42578125" style="823" customWidth="1"/>
    <col min="2565" max="2565" width="12.42578125" style="823" customWidth="1"/>
    <col min="2566" max="2566" width="11.42578125" style="823" customWidth="1"/>
    <col min="2567" max="2567" width="12.42578125" style="823" customWidth="1"/>
    <col min="2568" max="2816" width="9.140625" style="823"/>
    <col min="2817" max="2817" width="51" style="823" customWidth="1"/>
    <col min="2818" max="2818" width="11.42578125" style="823" customWidth="1"/>
    <col min="2819" max="2819" width="12.42578125" style="823" customWidth="1"/>
    <col min="2820" max="2820" width="11.42578125" style="823" customWidth="1"/>
    <col min="2821" max="2821" width="12.42578125" style="823" customWidth="1"/>
    <col min="2822" max="2822" width="11.42578125" style="823" customWidth="1"/>
    <col min="2823" max="2823" width="12.42578125" style="823" customWidth="1"/>
    <col min="2824" max="3072" width="9.140625" style="823"/>
    <col min="3073" max="3073" width="51" style="823" customWidth="1"/>
    <col min="3074" max="3074" width="11.42578125" style="823" customWidth="1"/>
    <col min="3075" max="3075" width="12.42578125" style="823" customWidth="1"/>
    <col min="3076" max="3076" width="11.42578125" style="823" customWidth="1"/>
    <col min="3077" max="3077" width="12.42578125" style="823" customWidth="1"/>
    <col min="3078" max="3078" width="11.42578125" style="823" customWidth="1"/>
    <col min="3079" max="3079" width="12.42578125" style="823" customWidth="1"/>
    <col min="3080" max="3328" width="9.140625" style="823"/>
    <col min="3329" max="3329" width="51" style="823" customWidth="1"/>
    <col min="3330" max="3330" width="11.42578125" style="823" customWidth="1"/>
    <col min="3331" max="3331" width="12.42578125" style="823" customWidth="1"/>
    <col min="3332" max="3332" width="11.42578125" style="823" customWidth="1"/>
    <col min="3333" max="3333" width="12.42578125" style="823" customWidth="1"/>
    <col min="3334" max="3334" width="11.42578125" style="823" customWidth="1"/>
    <col min="3335" max="3335" width="12.42578125" style="823" customWidth="1"/>
    <col min="3336" max="3584" width="9.140625" style="823"/>
    <col min="3585" max="3585" width="51" style="823" customWidth="1"/>
    <col min="3586" max="3586" width="11.42578125" style="823" customWidth="1"/>
    <col min="3587" max="3587" width="12.42578125" style="823" customWidth="1"/>
    <col min="3588" max="3588" width="11.42578125" style="823" customWidth="1"/>
    <col min="3589" max="3589" width="12.42578125" style="823" customWidth="1"/>
    <col min="3590" max="3590" width="11.42578125" style="823" customWidth="1"/>
    <col min="3591" max="3591" width="12.42578125" style="823" customWidth="1"/>
    <col min="3592" max="3840" width="9.140625" style="823"/>
    <col min="3841" max="3841" width="51" style="823" customWidth="1"/>
    <col min="3842" max="3842" width="11.42578125" style="823" customWidth="1"/>
    <col min="3843" max="3843" width="12.42578125" style="823" customWidth="1"/>
    <col min="3844" max="3844" width="11.42578125" style="823" customWidth="1"/>
    <col min="3845" max="3845" width="12.42578125" style="823" customWidth="1"/>
    <col min="3846" max="3846" width="11.42578125" style="823" customWidth="1"/>
    <col min="3847" max="3847" width="12.42578125" style="823" customWidth="1"/>
    <col min="3848" max="4096" width="9.140625" style="823"/>
    <col min="4097" max="4097" width="51" style="823" customWidth="1"/>
    <col min="4098" max="4098" width="11.42578125" style="823" customWidth="1"/>
    <col min="4099" max="4099" width="12.42578125" style="823" customWidth="1"/>
    <col min="4100" max="4100" width="11.42578125" style="823" customWidth="1"/>
    <col min="4101" max="4101" width="12.42578125" style="823" customWidth="1"/>
    <col min="4102" max="4102" width="11.42578125" style="823" customWidth="1"/>
    <col min="4103" max="4103" width="12.42578125" style="823" customWidth="1"/>
    <col min="4104" max="4352" width="9.140625" style="823"/>
    <col min="4353" max="4353" width="51" style="823" customWidth="1"/>
    <col min="4354" max="4354" width="11.42578125" style="823" customWidth="1"/>
    <col min="4355" max="4355" width="12.42578125" style="823" customWidth="1"/>
    <col min="4356" max="4356" width="11.42578125" style="823" customWidth="1"/>
    <col min="4357" max="4357" width="12.42578125" style="823" customWidth="1"/>
    <col min="4358" max="4358" width="11.42578125" style="823" customWidth="1"/>
    <col min="4359" max="4359" width="12.42578125" style="823" customWidth="1"/>
    <col min="4360" max="4608" width="9.140625" style="823"/>
    <col min="4609" max="4609" width="51" style="823" customWidth="1"/>
    <col min="4610" max="4610" width="11.42578125" style="823" customWidth="1"/>
    <col min="4611" max="4611" width="12.42578125" style="823" customWidth="1"/>
    <col min="4612" max="4612" width="11.42578125" style="823" customWidth="1"/>
    <col min="4613" max="4613" width="12.42578125" style="823" customWidth="1"/>
    <col min="4614" max="4614" width="11.42578125" style="823" customWidth="1"/>
    <col min="4615" max="4615" width="12.42578125" style="823" customWidth="1"/>
    <col min="4616" max="4864" width="9.140625" style="823"/>
    <col min="4865" max="4865" width="51" style="823" customWidth="1"/>
    <col min="4866" max="4866" width="11.42578125" style="823" customWidth="1"/>
    <col min="4867" max="4867" width="12.42578125" style="823" customWidth="1"/>
    <col min="4868" max="4868" width="11.42578125" style="823" customWidth="1"/>
    <col min="4869" max="4869" width="12.42578125" style="823" customWidth="1"/>
    <col min="4870" max="4870" width="11.42578125" style="823" customWidth="1"/>
    <col min="4871" max="4871" width="12.42578125" style="823" customWidth="1"/>
    <col min="4872" max="5120" width="9.140625" style="823"/>
    <col min="5121" max="5121" width="51" style="823" customWidth="1"/>
    <col min="5122" max="5122" width="11.42578125" style="823" customWidth="1"/>
    <col min="5123" max="5123" width="12.42578125" style="823" customWidth="1"/>
    <col min="5124" max="5124" width="11.42578125" style="823" customWidth="1"/>
    <col min="5125" max="5125" width="12.42578125" style="823" customWidth="1"/>
    <col min="5126" max="5126" width="11.42578125" style="823" customWidth="1"/>
    <col min="5127" max="5127" width="12.42578125" style="823" customWidth="1"/>
    <col min="5128" max="5376" width="9.140625" style="823"/>
    <col min="5377" max="5377" width="51" style="823" customWidth="1"/>
    <col min="5378" max="5378" width="11.42578125" style="823" customWidth="1"/>
    <col min="5379" max="5379" width="12.42578125" style="823" customWidth="1"/>
    <col min="5380" max="5380" width="11.42578125" style="823" customWidth="1"/>
    <col min="5381" max="5381" width="12.42578125" style="823" customWidth="1"/>
    <col min="5382" max="5382" width="11.42578125" style="823" customWidth="1"/>
    <col min="5383" max="5383" width="12.42578125" style="823" customWidth="1"/>
    <col min="5384" max="5632" width="9.140625" style="823"/>
    <col min="5633" max="5633" width="51" style="823" customWidth="1"/>
    <col min="5634" max="5634" width="11.42578125" style="823" customWidth="1"/>
    <col min="5635" max="5635" width="12.42578125" style="823" customWidth="1"/>
    <col min="5636" max="5636" width="11.42578125" style="823" customWidth="1"/>
    <col min="5637" max="5637" width="12.42578125" style="823" customWidth="1"/>
    <col min="5638" max="5638" width="11.42578125" style="823" customWidth="1"/>
    <col min="5639" max="5639" width="12.42578125" style="823" customWidth="1"/>
    <col min="5640" max="5888" width="9.140625" style="823"/>
    <col min="5889" max="5889" width="51" style="823" customWidth="1"/>
    <col min="5890" max="5890" width="11.42578125" style="823" customWidth="1"/>
    <col min="5891" max="5891" width="12.42578125" style="823" customWidth="1"/>
    <col min="5892" max="5892" width="11.42578125" style="823" customWidth="1"/>
    <col min="5893" max="5893" width="12.42578125" style="823" customWidth="1"/>
    <col min="5894" max="5894" width="11.42578125" style="823" customWidth="1"/>
    <col min="5895" max="5895" width="12.42578125" style="823" customWidth="1"/>
    <col min="5896" max="6144" width="9.140625" style="823"/>
    <col min="6145" max="6145" width="51" style="823" customWidth="1"/>
    <col min="6146" max="6146" width="11.42578125" style="823" customWidth="1"/>
    <col min="6147" max="6147" width="12.42578125" style="823" customWidth="1"/>
    <col min="6148" max="6148" width="11.42578125" style="823" customWidth="1"/>
    <col min="6149" max="6149" width="12.42578125" style="823" customWidth="1"/>
    <col min="6150" max="6150" width="11.42578125" style="823" customWidth="1"/>
    <col min="6151" max="6151" width="12.42578125" style="823" customWidth="1"/>
    <col min="6152" max="6400" width="9.140625" style="823"/>
    <col min="6401" max="6401" width="51" style="823" customWidth="1"/>
    <col min="6402" max="6402" width="11.42578125" style="823" customWidth="1"/>
    <col min="6403" max="6403" width="12.42578125" style="823" customWidth="1"/>
    <col min="6404" max="6404" width="11.42578125" style="823" customWidth="1"/>
    <col min="6405" max="6405" width="12.42578125" style="823" customWidth="1"/>
    <col min="6406" max="6406" width="11.42578125" style="823" customWidth="1"/>
    <col min="6407" max="6407" width="12.42578125" style="823" customWidth="1"/>
    <col min="6408" max="6656" width="9.140625" style="823"/>
    <col min="6657" max="6657" width="51" style="823" customWidth="1"/>
    <col min="6658" max="6658" width="11.42578125" style="823" customWidth="1"/>
    <col min="6659" max="6659" width="12.42578125" style="823" customWidth="1"/>
    <col min="6660" max="6660" width="11.42578125" style="823" customWidth="1"/>
    <col min="6661" max="6661" width="12.42578125" style="823" customWidth="1"/>
    <col min="6662" max="6662" width="11.42578125" style="823" customWidth="1"/>
    <col min="6663" max="6663" width="12.42578125" style="823" customWidth="1"/>
    <col min="6664" max="6912" width="9.140625" style="823"/>
    <col min="6913" max="6913" width="51" style="823" customWidth="1"/>
    <col min="6914" max="6914" width="11.42578125" style="823" customWidth="1"/>
    <col min="6915" max="6915" width="12.42578125" style="823" customWidth="1"/>
    <col min="6916" max="6916" width="11.42578125" style="823" customWidth="1"/>
    <col min="6917" max="6917" width="12.42578125" style="823" customWidth="1"/>
    <col min="6918" max="6918" width="11.42578125" style="823" customWidth="1"/>
    <col min="6919" max="6919" width="12.42578125" style="823" customWidth="1"/>
    <col min="6920" max="7168" width="9.140625" style="823"/>
    <col min="7169" max="7169" width="51" style="823" customWidth="1"/>
    <col min="7170" max="7170" width="11.42578125" style="823" customWidth="1"/>
    <col min="7171" max="7171" width="12.42578125" style="823" customWidth="1"/>
    <col min="7172" max="7172" width="11.42578125" style="823" customWidth="1"/>
    <col min="7173" max="7173" width="12.42578125" style="823" customWidth="1"/>
    <col min="7174" max="7174" width="11.42578125" style="823" customWidth="1"/>
    <col min="7175" max="7175" width="12.42578125" style="823" customWidth="1"/>
    <col min="7176" max="7424" width="9.140625" style="823"/>
    <col min="7425" max="7425" width="51" style="823" customWidth="1"/>
    <col min="7426" max="7426" width="11.42578125" style="823" customWidth="1"/>
    <col min="7427" max="7427" width="12.42578125" style="823" customWidth="1"/>
    <col min="7428" max="7428" width="11.42578125" style="823" customWidth="1"/>
    <col min="7429" max="7429" width="12.42578125" style="823" customWidth="1"/>
    <col min="7430" max="7430" width="11.42578125" style="823" customWidth="1"/>
    <col min="7431" max="7431" width="12.42578125" style="823" customWidth="1"/>
    <col min="7432" max="7680" width="9.140625" style="823"/>
    <col min="7681" max="7681" width="51" style="823" customWidth="1"/>
    <col min="7682" max="7682" width="11.42578125" style="823" customWidth="1"/>
    <col min="7683" max="7683" width="12.42578125" style="823" customWidth="1"/>
    <col min="7684" max="7684" width="11.42578125" style="823" customWidth="1"/>
    <col min="7685" max="7685" width="12.42578125" style="823" customWidth="1"/>
    <col min="7686" max="7686" width="11.42578125" style="823" customWidth="1"/>
    <col min="7687" max="7687" width="12.42578125" style="823" customWidth="1"/>
    <col min="7688" max="7936" width="9.140625" style="823"/>
    <col min="7937" max="7937" width="51" style="823" customWidth="1"/>
    <col min="7938" max="7938" width="11.42578125" style="823" customWidth="1"/>
    <col min="7939" max="7939" width="12.42578125" style="823" customWidth="1"/>
    <col min="7940" max="7940" width="11.42578125" style="823" customWidth="1"/>
    <col min="7941" max="7941" width="12.42578125" style="823" customWidth="1"/>
    <col min="7942" max="7942" width="11.42578125" style="823" customWidth="1"/>
    <col min="7943" max="7943" width="12.42578125" style="823" customWidth="1"/>
    <col min="7944" max="8192" width="9.140625" style="823"/>
    <col min="8193" max="8193" width="51" style="823" customWidth="1"/>
    <col min="8194" max="8194" width="11.42578125" style="823" customWidth="1"/>
    <col min="8195" max="8195" width="12.42578125" style="823" customWidth="1"/>
    <col min="8196" max="8196" width="11.42578125" style="823" customWidth="1"/>
    <col min="8197" max="8197" width="12.42578125" style="823" customWidth="1"/>
    <col min="8198" max="8198" width="11.42578125" style="823" customWidth="1"/>
    <col min="8199" max="8199" width="12.42578125" style="823" customWidth="1"/>
    <col min="8200" max="8448" width="9.140625" style="823"/>
    <col min="8449" max="8449" width="51" style="823" customWidth="1"/>
    <col min="8450" max="8450" width="11.42578125" style="823" customWidth="1"/>
    <col min="8451" max="8451" width="12.42578125" style="823" customWidth="1"/>
    <col min="8452" max="8452" width="11.42578125" style="823" customWidth="1"/>
    <col min="8453" max="8453" width="12.42578125" style="823" customWidth="1"/>
    <col min="8454" max="8454" width="11.42578125" style="823" customWidth="1"/>
    <col min="8455" max="8455" width="12.42578125" style="823" customWidth="1"/>
    <col min="8456" max="8704" width="9.140625" style="823"/>
    <col min="8705" max="8705" width="51" style="823" customWidth="1"/>
    <col min="8706" max="8706" width="11.42578125" style="823" customWidth="1"/>
    <col min="8707" max="8707" width="12.42578125" style="823" customWidth="1"/>
    <col min="8708" max="8708" width="11.42578125" style="823" customWidth="1"/>
    <col min="8709" max="8709" width="12.42578125" style="823" customWidth="1"/>
    <col min="8710" max="8710" width="11.42578125" style="823" customWidth="1"/>
    <col min="8711" max="8711" width="12.42578125" style="823" customWidth="1"/>
    <col min="8712" max="8960" width="9.140625" style="823"/>
    <col min="8961" max="8961" width="51" style="823" customWidth="1"/>
    <col min="8962" max="8962" width="11.42578125" style="823" customWidth="1"/>
    <col min="8963" max="8963" width="12.42578125" style="823" customWidth="1"/>
    <col min="8964" max="8964" width="11.42578125" style="823" customWidth="1"/>
    <col min="8965" max="8965" width="12.42578125" style="823" customWidth="1"/>
    <col min="8966" max="8966" width="11.42578125" style="823" customWidth="1"/>
    <col min="8967" max="8967" width="12.42578125" style="823" customWidth="1"/>
    <col min="8968" max="9216" width="9.140625" style="823"/>
    <col min="9217" max="9217" width="51" style="823" customWidth="1"/>
    <col min="9218" max="9218" width="11.42578125" style="823" customWidth="1"/>
    <col min="9219" max="9219" width="12.42578125" style="823" customWidth="1"/>
    <col min="9220" max="9220" width="11.42578125" style="823" customWidth="1"/>
    <col min="9221" max="9221" width="12.42578125" style="823" customWidth="1"/>
    <col min="9222" max="9222" width="11.42578125" style="823" customWidth="1"/>
    <col min="9223" max="9223" width="12.42578125" style="823" customWidth="1"/>
    <col min="9224" max="9472" width="9.140625" style="823"/>
    <col min="9473" max="9473" width="51" style="823" customWidth="1"/>
    <col min="9474" max="9474" width="11.42578125" style="823" customWidth="1"/>
    <col min="9475" max="9475" width="12.42578125" style="823" customWidth="1"/>
    <col min="9476" max="9476" width="11.42578125" style="823" customWidth="1"/>
    <col min="9477" max="9477" width="12.42578125" style="823" customWidth="1"/>
    <col min="9478" max="9478" width="11.42578125" style="823" customWidth="1"/>
    <col min="9479" max="9479" width="12.42578125" style="823" customWidth="1"/>
    <col min="9480" max="9728" width="9.140625" style="823"/>
    <col min="9729" max="9729" width="51" style="823" customWidth="1"/>
    <col min="9730" max="9730" width="11.42578125" style="823" customWidth="1"/>
    <col min="9731" max="9731" width="12.42578125" style="823" customWidth="1"/>
    <col min="9732" max="9732" width="11.42578125" style="823" customWidth="1"/>
    <col min="9733" max="9733" width="12.42578125" style="823" customWidth="1"/>
    <col min="9734" max="9734" width="11.42578125" style="823" customWidth="1"/>
    <col min="9735" max="9735" width="12.42578125" style="823" customWidth="1"/>
    <col min="9736" max="9984" width="9.140625" style="823"/>
    <col min="9985" max="9985" width="51" style="823" customWidth="1"/>
    <col min="9986" max="9986" width="11.42578125" style="823" customWidth="1"/>
    <col min="9987" max="9987" width="12.42578125" style="823" customWidth="1"/>
    <col min="9988" max="9988" width="11.42578125" style="823" customWidth="1"/>
    <col min="9989" max="9989" width="12.42578125" style="823" customWidth="1"/>
    <col min="9990" max="9990" width="11.42578125" style="823" customWidth="1"/>
    <col min="9991" max="9991" width="12.42578125" style="823" customWidth="1"/>
    <col min="9992" max="10240" width="9.140625" style="823"/>
    <col min="10241" max="10241" width="51" style="823" customWidth="1"/>
    <col min="10242" max="10242" width="11.42578125" style="823" customWidth="1"/>
    <col min="10243" max="10243" width="12.42578125" style="823" customWidth="1"/>
    <col min="10244" max="10244" width="11.42578125" style="823" customWidth="1"/>
    <col min="10245" max="10245" width="12.42578125" style="823" customWidth="1"/>
    <col min="10246" max="10246" width="11.42578125" style="823" customWidth="1"/>
    <col min="10247" max="10247" width="12.42578125" style="823" customWidth="1"/>
    <col min="10248" max="10496" width="9.140625" style="823"/>
    <col min="10497" max="10497" width="51" style="823" customWidth="1"/>
    <col min="10498" max="10498" width="11.42578125" style="823" customWidth="1"/>
    <col min="10499" max="10499" width="12.42578125" style="823" customWidth="1"/>
    <col min="10500" max="10500" width="11.42578125" style="823" customWidth="1"/>
    <col min="10501" max="10501" width="12.42578125" style="823" customWidth="1"/>
    <col min="10502" max="10502" width="11.42578125" style="823" customWidth="1"/>
    <col min="10503" max="10503" width="12.42578125" style="823" customWidth="1"/>
    <col min="10504" max="10752" width="9.140625" style="823"/>
    <col min="10753" max="10753" width="51" style="823" customWidth="1"/>
    <col min="10754" max="10754" width="11.42578125" style="823" customWidth="1"/>
    <col min="10755" max="10755" width="12.42578125" style="823" customWidth="1"/>
    <col min="10756" max="10756" width="11.42578125" style="823" customWidth="1"/>
    <col min="10757" max="10757" width="12.42578125" style="823" customWidth="1"/>
    <col min="10758" max="10758" width="11.42578125" style="823" customWidth="1"/>
    <col min="10759" max="10759" width="12.42578125" style="823" customWidth="1"/>
    <col min="10760" max="11008" width="9.140625" style="823"/>
    <col min="11009" max="11009" width="51" style="823" customWidth="1"/>
    <col min="11010" max="11010" width="11.42578125" style="823" customWidth="1"/>
    <col min="11011" max="11011" width="12.42578125" style="823" customWidth="1"/>
    <col min="11012" max="11012" width="11.42578125" style="823" customWidth="1"/>
    <col min="11013" max="11013" width="12.42578125" style="823" customWidth="1"/>
    <col min="11014" max="11014" width="11.42578125" style="823" customWidth="1"/>
    <col min="11015" max="11015" width="12.42578125" style="823" customWidth="1"/>
    <col min="11016" max="11264" width="9.140625" style="823"/>
    <col min="11265" max="11265" width="51" style="823" customWidth="1"/>
    <col min="11266" max="11266" width="11.42578125" style="823" customWidth="1"/>
    <col min="11267" max="11267" width="12.42578125" style="823" customWidth="1"/>
    <col min="11268" max="11268" width="11.42578125" style="823" customWidth="1"/>
    <col min="11269" max="11269" width="12.42578125" style="823" customWidth="1"/>
    <col min="11270" max="11270" width="11.42578125" style="823" customWidth="1"/>
    <col min="11271" max="11271" width="12.42578125" style="823" customWidth="1"/>
    <col min="11272" max="11520" width="9.140625" style="823"/>
    <col min="11521" max="11521" width="51" style="823" customWidth="1"/>
    <col min="11522" max="11522" width="11.42578125" style="823" customWidth="1"/>
    <col min="11523" max="11523" width="12.42578125" style="823" customWidth="1"/>
    <col min="11524" max="11524" width="11.42578125" style="823" customWidth="1"/>
    <col min="11525" max="11525" width="12.42578125" style="823" customWidth="1"/>
    <col min="11526" max="11526" width="11.42578125" style="823" customWidth="1"/>
    <col min="11527" max="11527" width="12.42578125" style="823" customWidth="1"/>
    <col min="11528" max="11776" width="9.140625" style="823"/>
    <col min="11777" max="11777" width="51" style="823" customWidth="1"/>
    <col min="11778" max="11778" width="11.42578125" style="823" customWidth="1"/>
    <col min="11779" max="11779" width="12.42578125" style="823" customWidth="1"/>
    <col min="11780" max="11780" width="11.42578125" style="823" customWidth="1"/>
    <col min="11781" max="11781" width="12.42578125" style="823" customWidth="1"/>
    <col min="11782" max="11782" width="11.42578125" style="823" customWidth="1"/>
    <col min="11783" max="11783" width="12.42578125" style="823" customWidth="1"/>
    <col min="11784" max="12032" width="9.140625" style="823"/>
    <col min="12033" max="12033" width="51" style="823" customWidth="1"/>
    <col min="12034" max="12034" width="11.42578125" style="823" customWidth="1"/>
    <col min="12035" max="12035" width="12.42578125" style="823" customWidth="1"/>
    <col min="12036" max="12036" width="11.42578125" style="823" customWidth="1"/>
    <col min="12037" max="12037" width="12.42578125" style="823" customWidth="1"/>
    <col min="12038" max="12038" width="11.42578125" style="823" customWidth="1"/>
    <col min="12039" max="12039" width="12.42578125" style="823" customWidth="1"/>
    <col min="12040" max="12288" width="9.140625" style="823"/>
    <col min="12289" max="12289" width="51" style="823" customWidth="1"/>
    <col min="12290" max="12290" width="11.42578125" style="823" customWidth="1"/>
    <col min="12291" max="12291" width="12.42578125" style="823" customWidth="1"/>
    <col min="12292" max="12292" width="11.42578125" style="823" customWidth="1"/>
    <col min="12293" max="12293" width="12.42578125" style="823" customWidth="1"/>
    <col min="12294" max="12294" width="11.42578125" style="823" customWidth="1"/>
    <col min="12295" max="12295" width="12.42578125" style="823" customWidth="1"/>
    <col min="12296" max="12544" width="9.140625" style="823"/>
    <col min="12545" max="12545" width="51" style="823" customWidth="1"/>
    <col min="12546" max="12546" width="11.42578125" style="823" customWidth="1"/>
    <col min="12547" max="12547" width="12.42578125" style="823" customWidth="1"/>
    <col min="12548" max="12548" width="11.42578125" style="823" customWidth="1"/>
    <col min="12549" max="12549" width="12.42578125" style="823" customWidth="1"/>
    <col min="12550" max="12550" width="11.42578125" style="823" customWidth="1"/>
    <col min="12551" max="12551" width="12.42578125" style="823" customWidth="1"/>
    <col min="12552" max="12800" width="9.140625" style="823"/>
    <col min="12801" max="12801" width="51" style="823" customWidth="1"/>
    <col min="12802" max="12802" width="11.42578125" style="823" customWidth="1"/>
    <col min="12803" max="12803" width="12.42578125" style="823" customWidth="1"/>
    <col min="12804" max="12804" width="11.42578125" style="823" customWidth="1"/>
    <col min="12805" max="12805" width="12.42578125" style="823" customWidth="1"/>
    <col min="12806" max="12806" width="11.42578125" style="823" customWidth="1"/>
    <col min="12807" max="12807" width="12.42578125" style="823" customWidth="1"/>
    <col min="12808" max="13056" width="9.140625" style="823"/>
    <col min="13057" max="13057" width="51" style="823" customWidth="1"/>
    <col min="13058" max="13058" width="11.42578125" style="823" customWidth="1"/>
    <col min="13059" max="13059" width="12.42578125" style="823" customWidth="1"/>
    <col min="13060" max="13060" width="11.42578125" style="823" customWidth="1"/>
    <col min="13061" max="13061" width="12.42578125" style="823" customWidth="1"/>
    <col min="13062" max="13062" width="11.42578125" style="823" customWidth="1"/>
    <col min="13063" max="13063" width="12.42578125" style="823" customWidth="1"/>
    <col min="13064" max="13312" width="9.140625" style="823"/>
    <col min="13313" max="13313" width="51" style="823" customWidth="1"/>
    <col min="13314" max="13314" width="11.42578125" style="823" customWidth="1"/>
    <col min="13315" max="13315" width="12.42578125" style="823" customWidth="1"/>
    <col min="13316" max="13316" width="11.42578125" style="823" customWidth="1"/>
    <col min="13317" max="13317" width="12.42578125" style="823" customWidth="1"/>
    <col min="13318" max="13318" width="11.42578125" style="823" customWidth="1"/>
    <col min="13319" max="13319" width="12.42578125" style="823" customWidth="1"/>
    <col min="13320" max="13568" width="9.140625" style="823"/>
    <col min="13569" max="13569" width="51" style="823" customWidth="1"/>
    <col min="13570" max="13570" width="11.42578125" style="823" customWidth="1"/>
    <col min="13571" max="13571" width="12.42578125" style="823" customWidth="1"/>
    <col min="13572" max="13572" width="11.42578125" style="823" customWidth="1"/>
    <col min="13573" max="13573" width="12.42578125" style="823" customWidth="1"/>
    <col min="13574" max="13574" width="11.42578125" style="823" customWidth="1"/>
    <col min="13575" max="13575" width="12.42578125" style="823" customWidth="1"/>
    <col min="13576" max="13824" width="9.140625" style="823"/>
    <col min="13825" max="13825" width="51" style="823" customWidth="1"/>
    <col min="13826" max="13826" width="11.42578125" style="823" customWidth="1"/>
    <col min="13827" max="13827" width="12.42578125" style="823" customWidth="1"/>
    <col min="13828" max="13828" width="11.42578125" style="823" customWidth="1"/>
    <col min="13829" max="13829" width="12.42578125" style="823" customWidth="1"/>
    <col min="13830" max="13830" width="11.42578125" style="823" customWidth="1"/>
    <col min="13831" max="13831" width="12.42578125" style="823" customWidth="1"/>
    <col min="13832" max="14080" width="9.140625" style="823"/>
    <col min="14081" max="14081" width="51" style="823" customWidth="1"/>
    <col min="14082" max="14082" width="11.42578125" style="823" customWidth="1"/>
    <col min="14083" max="14083" width="12.42578125" style="823" customWidth="1"/>
    <col min="14084" max="14084" width="11.42578125" style="823" customWidth="1"/>
    <col min="14085" max="14085" width="12.42578125" style="823" customWidth="1"/>
    <col min="14086" max="14086" width="11.42578125" style="823" customWidth="1"/>
    <col min="14087" max="14087" width="12.42578125" style="823" customWidth="1"/>
    <col min="14088" max="14336" width="9.140625" style="823"/>
    <col min="14337" max="14337" width="51" style="823" customWidth="1"/>
    <col min="14338" max="14338" width="11.42578125" style="823" customWidth="1"/>
    <col min="14339" max="14339" width="12.42578125" style="823" customWidth="1"/>
    <col min="14340" max="14340" width="11.42578125" style="823" customWidth="1"/>
    <col min="14341" max="14341" width="12.42578125" style="823" customWidth="1"/>
    <col min="14342" max="14342" width="11.42578125" style="823" customWidth="1"/>
    <col min="14343" max="14343" width="12.42578125" style="823" customWidth="1"/>
    <col min="14344" max="14592" width="9.140625" style="823"/>
    <col min="14593" max="14593" width="51" style="823" customWidth="1"/>
    <col min="14594" max="14594" width="11.42578125" style="823" customWidth="1"/>
    <col min="14595" max="14595" width="12.42578125" style="823" customWidth="1"/>
    <col min="14596" max="14596" width="11.42578125" style="823" customWidth="1"/>
    <col min="14597" max="14597" width="12.42578125" style="823" customWidth="1"/>
    <col min="14598" max="14598" width="11.42578125" style="823" customWidth="1"/>
    <col min="14599" max="14599" width="12.42578125" style="823" customWidth="1"/>
    <col min="14600" max="14848" width="9.140625" style="823"/>
    <col min="14849" max="14849" width="51" style="823" customWidth="1"/>
    <col min="14850" max="14850" width="11.42578125" style="823" customWidth="1"/>
    <col min="14851" max="14851" width="12.42578125" style="823" customWidth="1"/>
    <col min="14852" max="14852" width="11.42578125" style="823" customWidth="1"/>
    <col min="14853" max="14853" width="12.42578125" style="823" customWidth="1"/>
    <col min="14854" max="14854" width="11.42578125" style="823" customWidth="1"/>
    <col min="14855" max="14855" width="12.42578125" style="823" customWidth="1"/>
    <col min="14856" max="15104" width="9.140625" style="823"/>
    <col min="15105" max="15105" width="51" style="823" customWidth="1"/>
    <col min="15106" max="15106" width="11.42578125" style="823" customWidth="1"/>
    <col min="15107" max="15107" width="12.42578125" style="823" customWidth="1"/>
    <col min="15108" max="15108" width="11.42578125" style="823" customWidth="1"/>
    <col min="15109" max="15109" width="12.42578125" style="823" customWidth="1"/>
    <col min="15110" max="15110" width="11.42578125" style="823" customWidth="1"/>
    <col min="15111" max="15111" width="12.42578125" style="823" customWidth="1"/>
    <col min="15112" max="15360" width="9.140625" style="823"/>
    <col min="15361" max="15361" width="51" style="823" customWidth="1"/>
    <col min="15362" max="15362" width="11.42578125" style="823" customWidth="1"/>
    <col min="15363" max="15363" width="12.42578125" style="823" customWidth="1"/>
    <col min="15364" max="15364" width="11.42578125" style="823" customWidth="1"/>
    <col min="15365" max="15365" width="12.42578125" style="823" customWidth="1"/>
    <col min="15366" max="15366" width="11.42578125" style="823" customWidth="1"/>
    <col min="15367" max="15367" width="12.42578125" style="823" customWidth="1"/>
    <col min="15368" max="15616" width="9.140625" style="823"/>
    <col min="15617" max="15617" width="51" style="823" customWidth="1"/>
    <col min="15618" max="15618" width="11.42578125" style="823" customWidth="1"/>
    <col min="15619" max="15619" width="12.42578125" style="823" customWidth="1"/>
    <col min="15620" max="15620" width="11.42578125" style="823" customWidth="1"/>
    <col min="15621" max="15621" width="12.42578125" style="823" customWidth="1"/>
    <col min="15622" max="15622" width="11.42578125" style="823" customWidth="1"/>
    <col min="15623" max="15623" width="12.42578125" style="823" customWidth="1"/>
    <col min="15624" max="15872" width="9.140625" style="823"/>
    <col min="15873" max="15873" width="51" style="823" customWidth="1"/>
    <col min="15874" max="15874" width="11.42578125" style="823" customWidth="1"/>
    <col min="15875" max="15875" width="12.42578125" style="823" customWidth="1"/>
    <col min="15876" max="15876" width="11.42578125" style="823" customWidth="1"/>
    <col min="15877" max="15877" width="12.42578125" style="823" customWidth="1"/>
    <col min="15878" max="15878" width="11.42578125" style="823" customWidth="1"/>
    <col min="15879" max="15879" width="12.42578125" style="823" customWidth="1"/>
    <col min="15880" max="16128" width="9.140625" style="823"/>
    <col min="16129" max="16129" width="51" style="823" customWidth="1"/>
    <col min="16130" max="16130" width="11.42578125" style="823" customWidth="1"/>
    <col min="16131" max="16131" width="12.42578125" style="823" customWidth="1"/>
    <col min="16132" max="16132" width="11.42578125" style="823" customWidth="1"/>
    <col min="16133" max="16133" width="12.42578125" style="823" customWidth="1"/>
    <col min="16134" max="16134" width="11.42578125" style="823" customWidth="1"/>
    <col min="16135" max="16135" width="12.42578125" style="823" customWidth="1"/>
    <col min="16136" max="16384" width="9.140625" style="823"/>
  </cols>
  <sheetData>
    <row r="1" spans="1:19" ht="28.5" customHeight="1" thickBot="1">
      <c r="A1" s="746" t="s">
        <v>637</v>
      </c>
      <c r="B1" s="746" t="s">
        <v>424</v>
      </c>
      <c r="C1" s="746"/>
      <c r="D1" s="746"/>
      <c r="E1" s="746"/>
      <c r="F1" s="746"/>
      <c r="G1" s="745" t="s">
        <v>536</v>
      </c>
    </row>
    <row r="2" spans="1:19" ht="18.75" customHeight="1">
      <c r="A2" s="1618"/>
      <c r="B2" s="1618"/>
      <c r="C2" s="1618"/>
      <c r="D2" s="1618"/>
      <c r="E2" s="1618"/>
      <c r="F2" s="1618"/>
      <c r="G2" s="1618"/>
    </row>
    <row r="3" spans="1:19" ht="18.75" customHeight="1">
      <c r="A3" s="1600" t="s">
        <v>785</v>
      </c>
      <c r="B3" s="1600"/>
      <c r="C3" s="1600"/>
      <c r="D3" s="1600"/>
      <c r="E3" s="1600"/>
      <c r="F3" s="1600"/>
      <c r="G3" s="1600"/>
    </row>
    <row r="4" spans="1:19" ht="18.75" customHeight="1">
      <c r="A4" s="1620"/>
      <c r="B4" s="1620"/>
      <c r="C4" s="1620"/>
      <c r="D4" s="1620"/>
      <c r="E4" s="1620"/>
      <c r="F4" s="1620"/>
      <c r="G4" s="1620"/>
    </row>
    <row r="5" spans="1:19" ht="16.5" customHeight="1">
      <c r="A5" s="1607" t="s">
        <v>784</v>
      </c>
      <c r="B5" s="1613" t="s">
        <v>783</v>
      </c>
      <c r="C5" s="1614"/>
      <c r="D5" s="1613" t="s">
        <v>713</v>
      </c>
      <c r="E5" s="1614"/>
      <c r="F5" s="1613" t="s">
        <v>712</v>
      </c>
      <c r="G5" s="1614"/>
    </row>
    <row r="6" spans="1:19" ht="32.25" customHeight="1">
      <c r="A6" s="1608"/>
      <c r="B6" s="825" t="s">
        <v>687</v>
      </c>
      <c r="C6" s="733" t="s">
        <v>787</v>
      </c>
      <c r="D6" s="733" t="s">
        <v>687</v>
      </c>
      <c r="E6" s="733" t="s">
        <v>787</v>
      </c>
      <c r="F6" s="733" t="s">
        <v>687</v>
      </c>
      <c r="G6" s="733" t="s">
        <v>787</v>
      </c>
    </row>
    <row r="7" spans="1:19" ht="16.5" customHeight="1" thickBot="1">
      <c r="A7" s="1609"/>
      <c r="B7" s="732" t="s">
        <v>606</v>
      </c>
      <c r="C7" s="732" t="s">
        <v>163</v>
      </c>
      <c r="D7" s="732" t="s">
        <v>606</v>
      </c>
      <c r="E7" s="732" t="s">
        <v>163</v>
      </c>
      <c r="F7" s="732" t="s">
        <v>606</v>
      </c>
      <c r="G7" s="732" t="s">
        <v>163</v>
      </c>
    </row>
    <row r="8" spans="1:19" ht="10.5" customHeight="1">
      <c r="A8" s="720"/>
      <c r="B8" s="716"/>
      <c r="C8" s="717"/>
      <c r="D8" s="716"/>
      <c r="E8" s="717"/>
      <c r="F8" s="716"/>
      <c r="G8" s="717"/>
    </row>
    <row r="9" spans="1:19" ht="21" customHeight="1">
      <c r="A9" s="726" t="s">
        <v>780</v>
      </c>
      <c r="B9" s="722">
        <v>51138.025600000001</v>
      </c>
      <c r="C9" s="723">
        <v>233.53200851912356</v>
      </c>
      <c r="D9" s="722">
        <v>56482.4951</v>
      </c>
      <c r="E9" s="723">
        <v>257.9385960273475</v>
      </c>
      <c r="F9" s="722">
        <v>45775.857300000003</v>
      </c>
      <c r="G9" s="723">
        <v>209.0445959054349</v>
      </c>
      <c r="S9" s="823">
        <v>0</v>
      </c>
    </row>
    <row r="10" spans="1:19" ht="21" customHeight="1">
      <c r="A10" s="726" t="s">
        <v>781</v>
      </c>
      <c r="B10" s="722">
        <v>44329.6656</v>
      </c>
      <c r="C10" s="723">
        <v>202.44027263635886</v>
      </c>
      <c r="D10" s="722">
        <v>45278.2382</v>
      </c>
      <c r="E10" s="723">
        <v>206.77211888785371</v>
      </c>
      <c r="F10" s="722">
        <v>40133.258300000001</v>
      </c>
      <c r="G10" s="723">
        <v>183.276540485282</v>
      </c>
      <c r="S10" s="823">
        <v>0</v>
      </c>
    </row>
    <row r="11" spans="1:19" ht="21" customHeight="1">
      <c r="A11" s="726" t="s">
        <v>779</v>
      </c>
      <c r="B11" s="722">
        <v>39922.947</v>
      </c>
      <c r="C11" s="723">
        <v>182.31611192498832</v>
      </c>
      <c r="D11" s="722">
        <v>40161.559000000001</v>
      </c>
      <c r="E11" s="723">
        <v>183.40578128478398</v>
      </c>
      <c r="F11" s="722">
        <v>35895.4015</v>
      </c>
      <c r="G11" s="723">
        <v>163.92352091308277</v>
      </c>
      <c r="S11" s="823">
        <v>0</v>
      </c>
    </row>
    <row r="12" spans="1:19" ht="21" customHeight="1">
      <c r="A12" s="726" t="s">
        <v>778</v>
      </c>
      <c r="B12" s="722">
        <v>31661.4244</v>
      </c>
      <c r="C12" s="723">
        <v>144.58821876588812</v>
      </c>
      <c r="D12" s="722">
        <v>33768.1368</v>
      </c>
      <c r="E12" s="723">
        <v>154.20894174789044</v>
      </c>
      <c r="F12" s="722">
        <v>28918.034100000001</v>
      </c>
      <c r="G12" s="723">
        <v>132.05997897966373</v>
      </c>
      <c r="S12" s="823">
        <v>0</v>
      </c>
    </row>
    <row r="13" spans="1:19" ht="21" customHeight="1">
      <c r="A13" s="726" t="s">
        <v>774</v>
      </c>
      <c r="B13" s="722">
        <v>30728.646700000001</v>
      </c>
      <c r="C13" s="723">
        <v>140.32850308021159</v>
      </c>
      <c r="D13" s="722">
        <v>30732.942599999998</v>
      </c>
      <c r="E13" s="723">
        <v>140.34812116565044</v>
      </c>
      <c r="F13" s="722">
        <v>18670.946100000001</v>
      </c>
      <c r="G13" s="723">
        <v>85.264604812691431</v>
      </c>
      <c r="S13" s="823">
        <v>0</v>
      </c>
    </row>
    <row r="14" spans="1:19" ht="21" customHeight="1">
      <c r="A14" s="726" t="s">
        <v>777</v>
      </c>
      <c r="B14" s="722">
        <v>29967.1217</v>
      </c>
      <c r="C14" s="723">
        <v>136.85084705612906</v>
      </c>
      <c r="D14" s="722">
        <v>30597.730800000001</v>
      </c>
      <c r="E14" s="723">
        <v>139.73064947293253</v>
      </c>
      <c r="F14" s="722">
        <v>28004.567899999998</v>
      </c>
      <c r="G14" s="723">
        <v>127.88845311613231</v>
      </c>
      <c r="S14" s="823">
        <v>0</v>
      </c>
    </row>
    <row r="15" spans="1:19" ht="21" customHeight="1">
      <c r="A15" s="726" t="s">
        <v>776</v>
      </c>
      <c r="B15" s="722">
        <v>29962.554599999999</v>
      </c>
      <c r="C15" s="723">
        <v>136.82999048171905</v>
      </c>
      <c r="D15" s="722">
        <v>29869.424299999999</v>
      </c>
      <c r="E15" s="723">
        <v>136.40469236436292</v>
      </c>
      <c r="F15" s="722">
        <v>30833.996800000001</v>
      </c>
      <c r="G15" s="723">
        <v>140.80960535512401</v>
      </c>
      <c r="S15" s="823">
        <v>0</v>
      </c>
    </row>
    <row r="16" spans="1:19" ht="21" customHeight="1">
      <c r="A16" s="726" t="s">
        <v>772</v>
      </c>
      <c r="B16" s="722">
        <v>29660.9179</v>
      </c>
      <c r="C16" s="723">
        <v>135.45250624044087</v>
      </c>
      <c r="D16" s="722">
        <v>29660.9179</v>
      </c>
      <c r="E16" s="723">
        <v>135.45250624044087</v>
      </c>
      <c r="F16" s="722">
        <v>0</v>
      </c>
      <c r="G16" s="723">
        <v>0</v>
      </c>
      <c r="S16" s="823">
        <v>0</v>
      </c>
    </row>
    <row r="17" spans="1:19" ht="21" customHeight="1">
      <c r="A17" s="726" t="s">
        <v>771</v>
      </c>
      <c r="B17" s="722">
        <v>28030.5252</v>
      </c>
      <c r="C17" s="723">
        <v>128.00699231144949</v>
      </c>
      <c r="D17" s="722">
        <v>32643.7222</v>
      </c>
      <c r="E17" s="723">
        <v>149.07407787965718</v>
      </c>
      <c r="F17" s="722">
        <v>27928.342000000001</v>
      </c>
      <c r="G17" s="723">
        <v>127.54035231796273</v>
      </c>
      <c r="S17" s="823">
        <v>0</v>
      </c>
    </row>
    <row r="18" spans="1:19" ht="21" customHeight="1">
      <c r="A18" s="726" t="s">
        <v>773</v>
      </c>
      <c r="B18" s="722">
        <v>28012.138200000001</v>
      </c>
      <c r="C18" s="723">
        <v>127.92302440321957</v>
      </c>
      <c r="D18" s="722">
        <v>28609.765500000001</v>
      </c>
      <c r="E18" s="723">
        <v>130.65220884233997</v>
      </c>
      <c r="F18" s="722">
        <v>23546.622800000001</v>
      </c>
      <c r="G18" s="723">
        <v>107.53035636022265</v>
      </c>
    </row>
    <row r="19" spans="1:19" ht="21" customHeight="1">
      <c r="A19" s="726" t="s">
        <v>775</v>
      </c>
      <c r="B19" s="722">
        <v>27023.152900000001</v>
      </c>
      <c r="C19" s="723">
        <v>123.40662548489902</v>
      </c>
      <c r="D19" s="722">
        <v>32790.423499999997</v>
      </c>
      <c r="E19" s="723">
        <v>149.74401866910694</v>
      </c>
      <c r="F19" s="722">
        <v>21824.509699999999</v>
      </c>
      <c r="G19" s="723">
        <v>99.66598290384708</v>
      </c>
      <c r="S19" s="823">
        <v>0</v>
      </c>
    </row>
    <row r="20" spans="1:19" ht="21" customHeight="1">
      <c r="A20" s="726" t="s">
        <v>769</v>
      </c>
      <c r="B20" s="722">
        <v>24098.187099999999</v>
      </c>
      <c r="C20" s="723">
        <v>110.04918490894246</v>
      </c>
      <c r="D20" s="722">
        <v>26969.1525</v>
      </c>
      <c r="E20" s="723">
        <v>123.16002187193442</v>
      </c>
      <c r="F20" s="722">
        <v>18424.1384</v>
      </c>
      <c r="G20" s="723">
        <v>84.137508151787372</v>
      </c>
      <c r="S20" s="823">
        <v>0</v>
      </c>
    </row>
    <row r="21" spans="1:19" ht="21" customHeight="1">
      <c r="A21" s="726" t="s">
        <v>770</v>
      </c>
      <c r="B21" s="722">
        <v>23996.9126</v>
      </c>
      <c r="C21" s="723">
        <v>109.58669467551488</v>
      </c>
      <c r="D21" s="722">
        <v>26465.9758</v>
      </c>
      <c r="E21" s="723">
        <v>120.86216496384479</v>
      </c>
      <c r="F21" s="722">
        <v>23755.751400000001</v>
      </c>
      <c r="G21" s="723">
        <v>108.4853838847267</v>
      </c>
      <c r="S21" s="823">
        <v>0</v>
      </c>
    </row>
    <row r="22" spans="1:19" ht="21" customHeight="1">
      <c r="A22" s="726" t="s">
        <v>767</v>
      </c>
      <c r="B22" s="722">
        <v>23851.761399999999</v>
      </c>
      <c r="C22" s="723">
        <v>108.92383272734141</v>
      </c>
      <c r="D22" s="722">
        <v>24475.658200000002</v>
      </c>
      <c r="E22" s="723">
        <v>111.77298208543971</v>
      </c>
      <c r="F22" s="722">
        <v>18063.114699999998</v>
      </c>
      <c r="G22" s="723">
        <v>82.488821312692721</v>
      </c>
      <c r="S22" s="823">
        <v>0</v>
      </c>
    </row>
    <row r="23" spans="1:19" ht="21" customHeight="1">
      <c r="A23" s="726" t="s">
        <v>766</v>
      </c>
      <c r="B23" s="722">
        <v>23509.976299999998</v>
      </c>
      <c r="C23" s="723">
        <v>107.36300279798039</v>
      </c>
      <c r="D23" s="722">
        <v>23756.318800000001</v>
      </c>
      <c r="E23" s="723">
        <v>108.48797503016259</v>
      </c>
      <c r="F23" s="722">
        <v>15162.6353</v>
      </c>
      <c r="G23" s="723">
        <v>69.243202773396945</v>
      </c>
      <c r="S23" s="823">
        <v>0</v>
      </c>
    </row>
    <row r="24" spans="1:19" ht="21" customHeight="1">
      <c r="A24" s="726" t="s">
        <v>768</v>
      </c>
      <c r="B24" s="722">
        <v>23470.854500000001</v>
      </c>
      <c r="C24" s="723">
        <v>107.18434528385683</v>
      </c>
      <c r="D24" s="722">
        <v>24702.102200000001</v>
      </c>
      <c r="E24" s="723">
        <v>112.80708384272586</v>
      </c>
      <c r="F24" s="722">
        <v>19266.260900000001</v>
      </c>
      <c r="G24" s="723">
        <v>87.983228758649162</v>
      </c>
      <c r="S24" s="823">
        <v>0</v>
      </c>
    </row>
    <row r="25" spans="1:19" ht="21" customHeight="1">
      <c r="A25" s="726" t="s">
        <v>763</v>
      </c>
      <c r="B25" s="722">
        <v>23289.508399999999</v>
      </c>
      <c r="C25" s="723">
        <v>106.35619209504638</v>
      </c>
      <c r="D25" s="722">
        <v>23798.065600000002</v>
      </c>
      <c r="E25" s="723">
        <v>108.67862013111944</v>
      </c>
      <c r="F25" s="722">
        <v>21914.982</v>
      </c>
      <c r="G25" s="723">
        <v>100.07914273327829</v>
      </c>
      <c r="S25" s="823">
        <v>0</v>
      </c>
    </row>
    <row r="26" spans="1:19" ht="21" customHeight="1">
      <c r="A26" s="726" t="s">
        <v>760</v>
      </c>
      <c r="B26" s="722">
        <v>22754.929100000001</v>
      </c>
      <c r="C26" s="723">
        <v>103.91492894151261</v>
      </c>
      <c r="D26" s="722">
        <v>25257.451099999998</v>
      </c>
      <c r="E26" s="723">
        <v>115.34319552330442</v>
      </c>
      <c r="F26" s="722">
        <v>22686.2333</v>
      </c>
      <c r="G26" s="723">
        <v>103.60121584910044</v>
      </c>
      <c r="S26" s="823">
        <v>0</v>
      </c>
    </row>
    <row r="27" spans="1:19" ht="21" customHeight="1">
      <c r="A27" s="726" t="s">
        <v>764</v>
      </c>
      <c r="B27" s="722">
        <v>22710.708699999999</v>
      </c>
      <c r="C27" s="723">
        <v>103.712987652064</v>
      </c>
      <c r="D27" s="722">
        <v>22786.885900000001</v>
      </c>
      <c r="E27" s="723">
        <v>104.060866051956</v>
      </c>
      <c r="F27" s="722">
        <v>15511.796</v>
      </c>
      <c r="G27" s="723">
        <v>70.837714853404648</v>
      </c>
      <c r="S27" s="823">
        <v>0</v>
      </c>
    </row>
    <row r="28" spans="1:19" ht="21" customHeight="1">
      <c r="A28" s="726" t="s">
        <v>765</v>
      </c>
      <c r="B28" s="722">
        <v>22686.804800000002</v>
      </c>
      <c r="C28" s="723">
        <v>103.60382571800531</v>
      </c>
      <c r="D28" s="722">
        <v>23839.718000000001</v>
      </c>
      <c r="E28" s="723">
        <v>108.86883413562028</v>
      </c>
      <c r="F28" s="722">
        <v>20389.487400000002</v>
      </c>
      <c r="G28" s="723">
        <v>93.112666930914187</v>
      </c>
      <c r="S28" s="823">
        <v>0</v>
      </c>
    </row>
    <row r="29" spans="1:19" ht="21" customHeight="1">
      <c r="A29" s="726" t="s">
        <v>762</v>
      </c>
      <c r="B29" s="722">
        <v>22301.742600000001</v>
      </c>
      <c r="C29" s="723">
        <v>101.84536226706611</v>
      </c>
      <c r="D29" s="722">
        <v>23450.093799999999</v>
      </c>
      <c r="E29" s="723">
        <v>107.08953740043977</v>
      </c>
      <c r="F29" s="722">
        <v>15318.5743</v>
      </c>
      <c r="G29" s="723">
        <v>69.955329365090464</v>
      </c>
      <c r="S29" s="823">
        <v>0</v>
      </c>
    </row>
    <row r="30" spans="1:19" ht="21" customHeight="1">
      <c r="A30" s="726" t="s">
        <v>758</v>
      </c>
      <c r="B30" s="722">
        <v>21557.417399999998</v>
      </c>
      <c r="C30" s="723">
        <v>98.446252565275074</v>
      </c>
      <c r="D30" s="722">
        <v>21557.417399999998</v>
      </c>
      <c r="E30" s="723">
        <v>98.446252565275074</v>
      </c>
      <c r="F30" s="722">
        <v>0</v>
      </c>
      <c r="G30" s="723">
        <v>0</v>
      </c>
      <c r="S30" s="823">
        <v>0</v>
      </c>
    </row>
    <row r="31" spans="1:19" ht="21" customHeight="1">
      <c r="A31" s="726" t="s">
        <v>761</v>
      </c>
      <c r="B31" s="722">
        <v>21395.358499999998</v>
      </c>
      <c r="C31" s="723">
        <v>97.706178227805935</v>
      </c>
      <c r="D31" s="722">
        <v>21833.988000000001</v>
      </c>
      <c r="E31" s="723">
        <v>99.709267454049737</v>
      </c>
      <c r="F31" s="722">
        <v>15436.323700000001</v>
      </c>
      <c r="G31" s="723">
        <v>70.493055520163622</v>
      </c>
      <c r="S31" s="823">
        <v>0</v>
      </c>
    </row>
    <row r="32" spans="1:19" ht="21" customHeight="1">
      <c r="A32" s="726" t="s">
        <v>759</v>
      </c>
      <c r="B32" s="722">
        <v>21019.908599999999</v>
      </c>
      <c r="C32" s="723">
        <v>95.991611264835356</v>
      </c>
      <c r="D32" s="722">
        <v>21019.908599999999</v>
      </c>
      <c r="E32" s="723">
        <v>95.991611264835356</v>
      </c>
      <c r="F32" s="722">
        <v>20760.439900000001</v>
      </c>
      <c r="G32" s="723">
        <v>94.806695618447051</v>
      </c>
      <c r="S32" s="823">
        <v>0</v>
      </c>
    </row>
    <row r="33" spans="1:19" ht="21" customHeight="1">
      <c r="A33" s="726" t="s">
        <v>756</v>
      </c>
      <c r="B33" s="722">
        <v>19956.073700000001</v>
      </c>
      <c r="C33" s="723">
        <v>91.133396697205654</v>
      </c>
      <c r="D33" s="722">
        <v>21211.32</v>
      </c>
      <c r="E33" s="723">
        <v>96.865729656599328</v>
      </c>
      <c r="F33" s="722">
        <v>17935.246500000001</v>
      </c>
      <c r="G33" s="723">
        <v>81.904885636229594</v>
      </c>
      <c r="S33" s="823">
        <v>0</v>
      </c>
    </row>
    <row r="34" spans="1:19" ht="21" customHeight="1">
      <c r="A34" s="726" t="s">
        <v>755</v>
      </c>
      <c r="B34" s="722">
        <v>19855.517800000001</v>
      </c>
      <c r="C34" s="723">
        <v>90.674188094215552</v>
      </c>
      <c r="D34" s="722">
        <v>19855.517800000001</v>
      </c>
      <c r="E34" s="723">
        <v>90.674188094215552</v>
      </c>
      <c r="F34" s="722">
        <v>32593.982</v>
      </c>
      <c r="G34" s="723">
        <v>148.84692932095055</v>
      </c>
      <c r="S34" s="823">
        <v>0</v>
      </c>
    </row>
    <row r="35" spans="1:19" ht="21" customHeight="1">
      <c r="A35" s="726" t="s">
        <v>754</v>
      </c>
      <c r="B35" s="722">
        <v>19530.054899999999</v>
      </c>
      <c r="C35" s="723">
        <v>89.187896751448903</v>
      </c>
      <c r="D35" s="722">
        <v>19833.781599999998</v>
      </c>
      <c r="E35" s="723">
        <v>90.574925395196246</v>
      </c>
      <c r="F35" s="722">
        <v>14439.8333</v>
      </c>
      <c r="G35" s="723">
        <v>65.942383063579285</v>
      </c>
      <c r="S35" s="823">
        <v>0</v>
      </c>
    </row>
    <row r="36" spans="1:19" ht="21" customHeight="1">
      <c r="A36" s="726" t="s">
        <v>757</v>
      </c>
      <c r="B36" s="722">
        <v>19214.470399999998</v>
      </c>
      <c r="C36" s="723">
        <v>87.746717095453278</v>
      </c>
      <c r="D36" s="722">
        <v>22891.662499999999</v>
      </c>
      <c r="E36" s="723">
        <v>104.53934932456409</v>
      </c>
      <c r="F36" s="722">
        <v>18858.310300000001</v>
      </c>
      <c r="G36" s="723">
        <v>86.120240857243331</v>
      </c>
      <c r="S36" s="823">
        <v>0</v>
      </c>
    </row>
    <row r="37" spans="1:19" ht="21" customHeight="1">
      <c r="A37" s="726" t="s">
        <v>752</v>
      </c>
      <c r="B37" s="722">
        <v>17297.782200000001</v>
      </c>
      <c r="C37" s="723">
        <v>78.993777579327272</v>
      </c>
      <c r="D37" s="722">
        <v>20812.570199999998</v>
      </c>
      <c r="E37" s="723">
        <v>95.044759046216626</v>
      </c>
      <c r="F37" s="722">
        <v>15939.356400000001</v>
      </c>
      <c r="G37" s="723">
        <v>72.790254823489846</v>
      </c>
      <c r="S37" s="823">
        <v>0</v>
      </c>
    </row>
    <row r="38" spans="1:19" ht="21" customHeight="1">
      <c r="A38" s="726" t="s">
        <v>751</v>
      </c>
      <c r="B38" s="722">
        <v>16957.893</v>
      </c>
      <c r="C38" s="723">
        <v>77.44160565601473</v>
      </c>
      <c r="D38" s="722">
        <v>16957.893</v>
      </c>
      <c r="E38" s="723">
        <v>77.44160565601473</v>
      </c>
      <c r="F38" s="722" t="s">
        <v>750</v>
      </c>
      <c r="G38" s="723" t="s">
        <v>750</v>
      </c>
      <c r="S38" s="823">
        <v>0</v>
      </c>
    </row>
    <row r="39" spans="1:19" ht="21" customHeight="1">
      <c r="A39" s="726" t="s">
        <v>753</v>
      </c>
      <c r="B39" s="722">
        <v>16760.7009</v>
      </c>
      <c r="C39" s="723">
        <v>76.541088543028962</v>
      </c>
      <c r="D39" s="722">
        <v>21725.536499999998</v>
      </c>
      <c r="E39" s="723">
        <v>99.214002016544995</v>
      </c>
      <c r="F39" s="722">
        <v>16474.494600000002</v>
      </c>
      <c r="G39" s="723">
        <v>75.234070305511665</v>
      </c>
      <c r="S39" s="823">
        <v>0</v>
      </c>
    </row>
    <row r="40" spans="1:19" ht="21" customHeight="1">
      <c r="A40" s="726" t="s">
        <v>749</v>
      </c>
      <c r="B40" s="722">
        <v>16687.954000000002</v>
      </c>
      <c r="C40" s="723">
        <v>76.208875293275753</v>
      </c>
      <c r="D40" s="722">
        <v>16687.954000000002</v>
      </c>
      <c r="E40" s="723">
        <v>76.208875293275753</v>
      </c>
      <c r="F40" s="722">
        <v>0</v>
      </c>
      <c r="G40" s="723">
        <v>0</v>
      </c>
      <c r="S40" s="823">
        <v>0</v>
      </c>
    </row>
    <row r="41" spans="1:19" ht="21" customHeight="1">
      <c r="A41" s="726" t="s">
        <v>747</v>
      </c>
      <c r="B41" s="722">
        <v>15559.4611</v>
      </c>
      <c r="C41" s="723">
        <v>71.055387053468323</v>
      </c>
      <c r="D41" s="722">
        <v>18451.378199999999</v>
      </c>
      <c r="E41" s="723">
        <v>84.261904139528824</v>
      </c>
      <c r="F41" s="722">
        <v>15517.132600000001</v>
      </c>
      <c r="G41" s="723">
        <v>70.862085503269228</v>
      </c>
      <c r="S41" s="823">
        <v>0</v>
      </c>
    </row>
    <row r="42" spans="1:19" ht="21" customHeight="1">
      <c r="A42" s="726" t="s">
        <v>748</v>
      </c>
      <c r="B42" s="722">
        <v>15429.581700000001</v>
      </c>
      <c r="C42" s="723">
        <v>70.462266830476011</v>
      </c>
      <c r="D42" s="722">
        <v>10840.816699999999</v>
      </c>
      <c r="E42" s="723">
        <v>49.506754870462913</v>
      </c>
      <c r="F42" s="722">
        <v>15447.9987</v>
      </c>
      <c r="G42" s="723">
        <v>70.54637173969833</v>
      </c>
      <c r="S42" s="823">
        <v>0</v>
      </c>
    </row>
    <row r="43" spans="1:19" ht="21" customHeight="1">
      <c r="A43" s="726" t="s">
        <v>745</v>
      </c>
      <c r="B43" s="722">
        <v>15145.9287</v>
      </c>
      <c r="C43" s="723">
        <v>69.166908747420194</v>
      </c>
      <c r="D43" s="722">
        <v>15242.643700000001</v>
      </c>
      <c r="E43" s="723">
        <v>69.608577113355835</v>
      </c>
      <c r="F43" s="722">
        <v>12515</v>
      </c>
      <c r="G43" s="723">
        <v>57.152247321352021</v>
      </c>
      <c r="S43" s="823">
        <v>0</v>
      </c>
    </row>
    <row r="44" spans="1:19" ht="21" customHeight="1">
      <c r="A44" s="726" t="s">
        <v>746</v>
      </c>
      <c r="B44" s="722">
        <v>14780.415000000001</v>
      </c>
      <c r="C44" s="723">
        <v>67.497717426465954</v>
      </c>
      <c r="D44" s="722">
        <v>16444.454600000001</v>
      </c>
      <c r="E44" s="723">
        <v>75.096886645141439</v>
      </c>
      <c r="F44" s="722">
        <v>13719.111699999999</v>
      </c>
      <c r="G44" s="723">
        <v>62.651063915913241</v>
      </c>
      <c r="S44" s="823">
        <v>0</v>
      </c>
    </row>
    <row r="45" spans="1:19" ht="21" customHeight="1">
      <c r="A45" s="726" t="s">
        <v>742</v>
      </c>
      <c r="B45" s="722">
        <v>14368.485000000001</v>
      </c>
      <c r="C45" s="723">
        <v>65.616556800090848</v>
      </c>
      <c r="D45" s="722">
        <v>14368.485000000001</v>
      </c>
      <c r="E45" s="723">
        <v>65.616556800090848</v>
      </c>
      <c r="F45" s="722">
        <v>0</v>
      </c>
      <c r="G45" s="723">
        <v>0</v>
      </c>
      <c r="S45" s="823">
        <v>0</v>
      </c>
    </row>
    <row r="46" spans="1:19" ht="21" customHeight="1">
      <c r="A46" s="726" t="s">
        <v>744</v>
      </c>
      <c r="B46" s="722">
        <v>13874.114299999999</v>
      </c>
      <c r="C46" s="723">
        <v>63.358914249964592</v>
      </c>
      <c r="D46" s="722">
        <v>16309.1374</v>
      </c>
      <c r="E46" s="723">
        <v>74.478933622270247</v>
      </c>
      <c r="F46" s="722">
        <v>13472.768</v>
      </c>
      <c r="G46" s="723">
        <v>61.526086203691357</v>
      </c>
      <c r="S46" s="823">
        <v>0</v>
      </c>
    </row>
    <row r="47" spans="1:19" ht="21" customHeight="1">
      <c r="A47" s="726" t="s">
        <v>743</v>
      </c>
      <c r="B47" s="722">
        <v>13219.5</v>
      </c>
      <c r="C47" s="723">
        <v>60.369487292418142</v>
      </c>
      <c r="D47" s="722">
        <v>13954.099399999999</v>
      </c>
      <c r="E47" s="723">
        <v>63.724182185819409</v>
      </c>
      <c r="F47" s="722">
        <v>13129.7179</v>
      </c>
      <c r="G47" s="723">
        <v>59.95947939915164</v>
      </c>
    </row>
    <row r="48" spans="1:19" ht="21" customHeight="1">
      <c r="A48" s="726" t="s">
        <v>741</v>
      </c>
      <c r="B48" s="722">
        <v>12480.441999999999</v>
      </c>
      <c r="C48" s="723">
        <v>56.994431311529304</v>
      </c>
      <c r="D48" s="722">
        <v>17275.503799999999</v>
      </c>
      <c r="E48" s="723">
        <v>78.892038815705689</v>
      </c>
      <c r="F48" s="722">
        <v>12348.558800000001</v>
      </c>
      <c r="G48" s="723">
        <v>56.392160335585942</v>
      </c>
    </row>
    <row r="49" spans="1:7" ht="21" customHeight="1">
      <c r="A49" s="726" t="s">
        <v>739</v>
      </c>
      <c r="B49" s="722">
        <v>11306.6666</v>
      </c>
      <c r="C49" s="723">
        <v>51.634151490473066</v>
      </c>
      <c r="D49" s="722">
        <v>12400.313899999999</v>
      </c>
      <c r="E49" s="723">
        <v>56.628510337610805</v>
      </c>
      <c r="F49" s="722">
        <v>11256</v>
      </c>
      <c r="G49" s="723">
        <v>51.402772341121725</v>
      </c>
    </row>
    <row r="50" spans="1:7" ht="21" customHeight="1" thickBot="1">
      <c r="A50" s="720" t="s">
        <v>740</v>
      </c>
      <c r="B50" s="716">
        <v>10841.3333</v>
      </c>
      <c r="C50" s="717">
        <v>49.509114027551703</v>
      </c>
      <c r="D50" s="716">
        <v>10752.8333</v>
      </c>
      <c r="E50" s="717">
        <v>49.104961100029556</v>
      </c>
      <c r="F50" s="716">
        <v>11189.5</v>
      </c>
      <c r="G50" s="717">
        <v>51.099086808011862</v>
      </c>
    </row>
    <row r="51" spans="1:7" ht="21" customHeight="1" thickTop="1">
      <c r="A51" s="782" t="s">
        <v>214</v>
      </c>
      <c r="B51" s="710">
        <v>21897.651600000001</v>
      </c>
      <c r="C51" s="711">
        <v>100</v>
      </c>
      <c r="D51" s="710">
        <v>23496.053100000001</v>
      </c>
      <c r="E51" s="711">
        <v>107.2994197240767</v>
      </c>
      <c r="F51" s="710">
        <v>19978.261500000001</v>
      </c>
      <c r="G51" s="711">
        <v>91.23472171783024</v>
      </c>
    </row>
    <row r="52" spans="1:7" ht="11.25" customHeight="1"/>
    <row r="53" spans="1:7" ht="11.25" customHeight="1">
      <c r="A53" s="824"/>
    </row>
    <row r="54" spans="1:7" ht="15.75" customHeight="1"/>
  </sheetData>
  <mergeCells count="7">
    <mergeCell ref="A2:G2"/>
    <mergeCell ref="A3:G3"/>
    <mergeCell ref="A4:G4"/>
    <mergeCell ref="A5:A7"/>
    <mergeCell ref="B5:C5"/>
    <mergeCell ref="D5:E5"/>
    <mergeCell ref="F5:G5"/>
  </mergeCells>
  <printOptions horizontalCentered="1"/>
  <pageMargins left="0.39370078740157483" right="0.47244094488188981" top="0.59055118110236227" bottom="0.59055118110236227" header="0.51181102362204722" footer="0.51181102362204722"/>
  <pageSetup paperSize="9" scale="70" orientation="portrait" horizontalDpi="300" verticalDpi="300" r:id="rId1"/>
  <headerFooter>
    <oddHeader>&amp;RStrana 11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23"/>
  <sheetViews>
    <sheetView zoomScale="110" zoomScaleNormal="110" workbookViewId="0">
      <selection activeCell="D25" sqref="D25"/>
    </sheetView>
  </sheetViews>
  <sheetFormatPr defaultColWidth="7.28515625" defaultRowHeight="12.75"/>
  <cols>
    <col min="1" max="1" width="21.28515625" style="827" customWidth="1"/>
    <col min="2" max="2" width="13.28515625" style="827" customWidth="1"/>
    <col min="3" max="12" width="11.7109375" style="827" customWidth="1"/>
    <col min="13" max="253" width="7.28515625" style="827"/>
    <col min="254" max="254" width="36" style="827" customWidth="1"/>
    <col min="255" max="255" width="11.7109375" style="827" customWidth="1"/>
    <col min="256" max="261" width="7.85546875" style="827" customWidth="1"/>
    <col min="262" max="509" width="7.28515625" style="827"/>
    <col min="510" max="510" width="36" style="827" customWidth="1"/>
    <col min="511" max="511" width="11.7109375" style="827" customWidth="1"/>
    <col min="512" max="517" width="7.85546875" style="827" customWidth="1"/>
    <col min="518" max="765" width="7.28515625" style="827"/>
    <col min="766" max="766" width="36" style="827" customWidth="1"/>
    <col min="767" max="767" width="11.7109375" style="827" customWidth="1"/>
    <col min="768" max="773" width="7.85546875" style="827" customWidth="1"/>
    <col min="774" max="1021" width="7.28515625" style="827"/>
    <col min="1022" max="1022" width="36" style="827" customWidth="1"/>
    <col min="1023" max="1023" width="11.7109375" style="827" customWidth="1"/>
    <col min="1024" max="1029" width="7.85546875" style="827" customWidth="1"/>
    <col min="1030" max="1277" width="7.28515625" style="827"/>
    <col min="1278" max="1278" width="36" style="827" customWidth="1"/>
    <col min="1279" max="1279" width="11.7109375" style="827" customWidth="1"/>
    <col min="1280" max="1285" width="7.85546875" style="827" customWidth="1"/>
    <col min="1286" max="1533" width="7.28515625" style="827"/>
    <col min="1534" max="1534" width="36" style="827" customWidth="1"/>
    <col min="1535" max="1535" width="11.7109375" style="827" customWidth="1"/>
    <col min="1536" max="1541" width="7.85546875" style="827" customWidth="1"/>
    <col min="1542" max="1789" width="7.28515625" style="827"/>
    <col min="1790" max="1790" width="36" style="827" customWidth="1"/>
    <col min="1791" max="1791" width="11.7109375" style="827" customWidth="1"/>
    <col min="1792" max="1797" width="7.85546875" style="827" customWidth="1"/>
    <col min="1798" max="2045" width="7.28515625" style="827"/>
    <col min="2046" max="2046" width="36" style="827" customWidth="1"/>
    <col min="2047" max="2047" width="11.7109375" style="827" customWidth="1"/>
    <col min="2048" max="2053" width="7.85546875" style="827" customWidth="1"/>
    <col min="2054" max="2301" width="7.28515625" style="827"/>
    <col min="2302" max="2302" width="36" style="827" customWidth="1"/>
    <col min="2303" max="2303" width="11.7109375" style="827" customWidth="1"/>
    <col min="2304" max="2309" width="7.85546875" style="827" customWidth="1"/>
    <col min="2310" max="2557" width="7.28515625" style="827"/>
    <col min="2558" max="2558" width="36" style="827" customWidth="1"/>
    <col min="2559" max="2559" width="11.7109375" style="827" customWidth="1"/>
    <col min="2560" max="2565" width="7.85546875" style="827" customWidth="1"/>
    <col min="2566" max="2813" width="7.28515625" style="827"/>
    <col min="2814" max="2814" width="36" style="827" customWidth="1"/>
    <col min="2815" max="2815" width="11.7109375" style="827" customWidth="1"/>
    <col min="2816" max="2821" width="7.85546875" style="827" customWidth="1"/>
    <col min="2822" max="3069" width="7.28515625" style="827"/>
    <col min="3070" max="3070" width="36" style="827" customWidth="1"/>
    <col min="3071" max="3071" width="11.7109375" style="827" customWidth="1"/>
    <col min="3072" max="3077" width="7.85546875" style="827" customWidth="1"/>
    <col min="3078" max="3325" width="7.28515625" style="827"/>
    <col min="3326" max="3326" width="36" style="827" customWidth="1"/>
    <col min="3327" max="3327" width="11.7109375" style="827" customWidth="1"/>
    <col min="3328" max="3333" width="7.85546875" style="827" customWidth="1"/>
    <col min="3334" max="3581" width="7.28515625" style="827"/>
    <col min="3582" max="3582" width="36" style="827" customWidth="1"/>
    <col min="3583" max="3583" width="11.7109375" style="827" customWidth="1"/>
    <col min="3584" max="3589" width="7.85546875" style="827" customWidth="1"/>
    <col min="3590" max="3837" width="7.28515625" style="827"/>
    <col min="3838" max="3838" width="36" style="827" customWidth="1"/>
    <col min="3839" max="3839" width="11.7109375" style="827" customWidth="1"/>
    <col min="3840" max="3845" width="7.85546875" style="827" customWidth="1"/>
    <col min="3846" max="4093" width="7.28515625" style="827"/>
    <col min="4094" max="4094" width="36" style="827" customWidth="1"/>
    <col min="4095" max="4095" width="11.7109375" style="827" customWidth="1"/>
    <col min="4096" max="4101" width="7.85546875" style="827" customWidth="1"/>
    <col min="4102" max="4349" width="7.28515625" style="827"/>
    <col min="4350" max="4350" width="36" style="827" customWidth="1"/>
    <col min="4351" max="4351" width="11.7109375" style="827" customWidth="1"/>
    <col min="4352" max="4357" width="7.85546875" style="827" customWidth="1"/>
    <col min="4358" max="4605" width="7.28515625" style="827"/>
    <col min="4606" max="4606" width="36" style="827" customWidth="1"/>
    <col min="4607" max="4607" width="11.7109375" style="827" customWidth="1"/>
    <col min="4608" max="4613" width="7.85546875" style="827" customWidth="1"/>
    <col min="4614" max="4861" width="7.28515625" style="827"/>
    <col min="4862" max="4862" width="36" style="827" customWidth="1"/>
    <col min="4863" max="4863" width="11.7109375" style="827" customWidth="1"/>
    <col min="4864" max="4869" width="7.85546875" style="827" customWidth="1"/>
    <col min="4870" max="5117" width="7.28515625" style="827"/>
    <col min="5118" max="5118" width="36" style="827" customWidth="1"/>
    <col min="5119" max="5119" width="11.7109375" style="827" customWidth="1"/>
    <col min="5120" max="5125" width="7.85546875" style="827" customWidth="1"/>
    <col min="5126" max="5373" width="7.28515625" style="827"/>
    <col min="5374" max="5374" width="36" style="827" customWidth="1"/>
    <col min="5375" max="5375" width="11.7109375" style="827" customWidth="1"/>
    <col min="5376" max="5381" width="7.85546875" style="827" customWidth="1"/>
    <col min="5382" max="5629" width="7.28515625" style="827"/>
    <col min="5630" max="5630" width="36" style="827" customWidth="1"/>
    <col min="5631" max="5631" width="11.7109375" style="827" customWidth="1"/>
    <col min="5632" max="5637" width="7.85546875" style="827" customWidth="1"/>
    <col min="5638" max="5885" width="7.28515625" style="827"/>
    <col min="5886" max="5886" width="36" style="827" customWidth="1"/>
    <col min="5887" max="5887" width="11.7109375" style="827" customWidth="1"/>
    <col min="5888" max="5893" width="7.85546875" style="827" customWidth="1"/>
    <col min="5894" max="6141" width="7.28515625" style="827"/>
    <col min="6142" max="6142" width="36" style="827" customWidth="1"/>
    <col min="6143" max="6143" width="11.7109375" style="827" customWidth="1"/>
    <col min="6144" max="6149" width="7.85546875" style="827" customWidth="1"/>
    <col min="6150" max="6397" width="7.28515625" style="827"/>
    <col min="6398" max="6398" width="36" style="827" customWidth="1"/>
    <col min="6399" max="6399" width="11.7109375" style="827" customWidth="1"/>
    <col min="6400" max="6405" width="7.85546875" style="827" customWidth="1"/>
    <col min="6406" max="6653" width="7.28515625" style="827"/>
    <col min="6654" max="6654" width="36" style="827" customWidth="1"/>
    <col min="6655" max="6655" width="11.7109375" style="827" customWidth="1"/>
    <col min="6656" max="6661" width="7.85546875" style="827" customWidth="1"/>
    <col min="6662" max="6909" width="7.28515625" style="827"/>
    <col min="6910" max="6910" width="36" style="827" customWidth="1"/>
    <col min="6911" max="6911" width="11.7109375" style="827" customWidth="1"/>
    <col min="6912" max="6917" width="7.85546875" style="827" customWidth="1"/>
    <col min="6918" max="7165" width="7.28515625" style="827"/>
    <col min="7166" max="7166" width="36" style="827" customWidth="1"/>
    <col min="7167" max="7167" width="11.7109375" style="827" customWidth="1"/>
    <col min="7168" max="7173" width="7.85546875" style="827" customWidth="1"/>
    <col min="7174" max="7421" width="7.28515625" style="827"/>
    <col min="7422" max="7422" width="36" style="827" customWidth="1"/>
    <col min="7423" max="7423" width="11.7109375" style="827" customWidth="1"/>
    <col min="7424" max="7429" width="7.85546875" style="827" customWidth="1"/>
    <col min="7430" max="7677" width="7.28515625" style="827"/>
    <col min="7678" max="7678" width="36" style="827" customWidth="1"/>
    <col min="7679" max="7679" width="11.7109375" style="827" customWidth="1"/>
    <col min="7680" max="7685" width="7.85546875" style="827" customWidth="1"/>
    <col min="7686" max="7933" width="7.28515625" style="827"/>
    <col min="7934" max="7934" width="36" style="827" customWidth="1"/>
    <col min="7935" max="7935" width="11.7109375" style="827" customWidth="1"/>
    <col min="7936" max="7941" width="7.85546875" style="827" customWidth="1"/>
    <col min="7942" max="8189" width="7.28515625" style="827"/>
    <col min="8190" max="8190" width="36" style="827" customWidth="1"/>
    <col min="8191" max="8191" width="11.7109375" style="827" customWidth="1"/>
    <col min="8192" max="8197" width="7.85546875" style="827" customWidth="1"/>
    <col min="8198" max="8445" width="7.28515625" style="827"/>
    <col min="8446" max="8446" width="36" style="827" customWidth="1"/>
    <col min="8447" max="8447" width="11.7109375" style="827" customWidth="1"/>
    <col min="8448" max="8453" width="7.85546875" style="827" customWidth="1"/>
    <col min="8454" max="8701" width="7.28515625" style="827"/>
    <col min="8702" max="8702" width="36" style="827" customWidth="1"/>
    <col min="8703" max="8703" width="11.7109375" style="827" customWidth="1"/>
    <col min="8704" max="8709" width="7.85546875" style="827" customWidth="1"/>
    <col min="8710" max="8957" width="7.28515625" style="827"/>
    <col min="8958" max="8958" width="36" style="827" customWidth="1"/>
    <col min="8959" max="8959" width="11.7109375" style="827" customWidth="1"/>
    <col min="8960" max="8965" width="7.85546875" style="827" customWidth="1"/>
    <col min="8966" max="9213" width="7.28515625" style="827"/>
    <col min="9214" max="9214" width="36" style="827" customWidth="1"/>
    <col min="9215" max="9215" width="11.7109375" style="827" customWidth="1"/>
    <col min="9216" max="9221" width="7.85546875" style="827" customWidth="1"/>
    <col min="9222" max="9469" width="7.28515625" style="827"/>
    <col min="9470" max="9470" width="36" style="827" customWidth="1"/>
    <col min="9471" max="9471" width="11.7109375" style="827" customWidth="1"/>
    <col min="9472" max="9477" width="7.85546875" style="827" customWidth="1"/>
    <col min="9478" max="9725" width="7.28515625" style="827"/>
    <col min="9726" max="9726" width="36" style="827" customWidth="1"/>
    <col min="9727" max="9727" width="11.7109375" style="827" customWidth="1"/>
    <col min="9728" max="9733" width="7.85546875" style="827" customWidth="1"/>
    <col min="9734" max="9981" width="7.28515625" style="827"/>
    <col min="9982" max="9982" width="36" style="827" customWidth="1"/>
    <col min="9983" max="9983" width="11.7109375" style="827" customWidth="1"/>
    <col min="9984" max="9989" width="7.85546875" style="827" customWidth="1"/>
    <col min="9990" max="10237" width="7.28515625" style="827"/>
    <col min="10238" max="10238" width="36" style="827" customWidth="1"/>
    <col min="10239" max="10239" width="11.7109375" style="827" customWidth="1"/>
    <col min="10240" max="10245" width="7.85546875" style="827" customWidth="1"/>
    <col min="10246" max="10493" width="7.28515625" style="827"/>
    <col min="10494" max="10494" width="36" style="827" customWidth="1"/>
    <col min="10495" max="10495" width="11.7109375" style="827" customWidth="1"/>
    <col min="10496" max="10501" width="7.85546875" style="827" customWidth="1"/>
    <col min="10502" max="10749" width="7.28515625" style="827"/>
    <col min="10750" max="10750" width="36" style="827" customWidth="1"/>
    <col min="10751" max="10751" width="11.7109375" style="827" customWidth="1"/>
    <col min="10752" max="10757" width="7.85546875" style="827" customWidth="1"/>
    <col min="10758" max="11005" width="7.28515625" style="827"/>
    <col min="11006" max="11006" width="36" style="827" customWidth="1"/>
    <col min="11007" max="11007" width="11.7109375" style="827" customWidth="1"/>
    <col min="11008" max="11013" width="7.85546875" style="827" customWidth="1"/>
    <col min="11014" max="11261" width="7.28515625" style="827"/>
    <col min="11262" max="11262" width="36" style="827" customWidth="1"/>
    <col min="11263" max="11263" width="11.7109375" style="827" customWidth="1"/>
    <col min="11264" max="11269" width="7.85546875" style="827" customWidth="1"/>
    <col min="11270" max="11517" width="7.28515625" style="827"/>
    <col min="11518" max="11518" width="36" style="827" customWidth="1"/>
    <col min="11519" max="11519" width="11.7109375" style="827" customWidth="1"/>
    <col min="11520" max="11525" width="7.85546875" style="827" customWidth="1"/>
    <col min="11526" max="11773" width="7.28515625" style="827"/>
    <col min="11774" max="11774" width="36" style="827" customWidth="1"/>
    <col min="11775" max="11775" width="11.7109375" style="827" customWidth="1"/>
    <col min="11776" max="11781" width="7.85546875" style="827" customWidth="1"/>
    <col min="11782" max="12029" width="7.28515625" style="827"/>
    <col min="12030" max="12030" width="36" style="827" customWidth="1"/>
    <col min="12031" max="12031" width="11.7109375" style="827" customWidth="1"/>
    <col min="12032" max="12037" width="7.85546875" style="827" customWidth="1"/>
    <col min="12038" max="12285" width="7.28515625" style="827"/>
    <col min="12286" max="12286" width="36" style="827" customWidth="1"/>
    <col min="12287" max="12287" width="11.7109375" style="827" customWidth="1"/>
    <col min="12288" max="12293" width="7.85546875" style="827" customWidth="1"/>
    <col min="12294" max="12541" width="7.28515625" style="827"/>
    <col min="12542" max="12542" width="36" style="827" customWidth="1"/>
    <col min="12543" max="12543" width="11.7109375" style="827" customWidth="1"/>
    <col min="12544" max="12549" width="7.85546875" style="827" customWidth="1"/>
    <col min="12550" max="12797" width="7.28515625" style="827"/>
    <col min="12798" max="12798" width="36" style="827" customWidth="1"/>
    <col min="12799" max="12799" width="11.7109375" style="827" customWidth="1"/>
    <col min="12800" max="12805" width="7.85546875" style="827" customWidth="1"/>
    <col min="12806" max="13053" width="7.28515625" style="827"/>
    <col min="13054" max="13054" width="36" style="827" customWidth="1"/>
    <col min="13055" max="13055" width="11.7109375" style="827" customWidth="1"/>
    <col min="13056" max="13061" width="7.85546875" style="827" customWidth="1"/>
    <col min="13062" max="13309" width="7.28515625" style="827"/>
    <col min="13310" max="13310" width="36" style="827" customWidth="1"/>
    <col min="13311" max="13311" width="11.7109375" style="827" customWidth="1"/>
    <col min="13312" max="13317" width="7.85546875" style="827" customWidth="1"/>
    <col min="13318" max="13565" width="7.28515625" style="827"/>
    <col min="13566" max="13566" width="36" style="827" customWidth="1"/>
    <col min="13567" max="13567" width="11.7109375" style="827" customWidth="1"/>
    <col min="13568" max="13573" width="7.85546875" style="827" customWidth="1"/>
    <col min="13574" max="13821" width="7.28515625" style="827"/>
    <col min="13822" max="13822" width="36" style="827" customWidth="1"/>
    <col min="13823" max="13823" width="11.7109375" style="827" customWidth="1"/>
    <col min="13824" max="13829" width="7.85546875" style="827" customWidth="1"/>
    <col min="13830" max="14077" width="7.28515625" style="827"/>
    <col min="14078" max="14078" width="36" style="827" customWidth="1"/>
    <col min="14079" max="14079" width="11.7109375" style="827" customWidth="1"/>
    <col min="14080" max="14085" width="7.85546875" style="827" customWidth="1"/>
    <col min="14086" max="14333" width="7.28515625" style="827"/>
    <col min="14334" max="14334" width="36" style="827" customWidth="1"/>
    <col min="14335" max="14335" width="11.7109375" style="827" customWidth="1"/>
    <col min="14336" max="14341" width="7.85546875" style="827" customWidth="1"/>
    <col min="14342" max="14589" width="7.28515625" style="827"/>
    <col min="14590" max="14590" width="36" style="827" customWidth="1"/>
    <col min="14591" max="14591" width="11.7109375" style="827" customWidth="1"/>
    <col min="14592" max="14597" width="7.85546875" style="827" customWidth="1"/>
    <col min="14598" max="14845" width="7.28515625" style="827"/>
    <col min="14846" max="14846" width="36" style="827" customWidth="1"/>
    <col min="14847" max="14847" width="11.7109375" style="827" customWidth="1"/>
    <col min="14848" max="14853" width="7.85546875" style="827" customWidth="1"/>
    <col min="14854" max="15101" width="7.28515625" style="827"/>
    <col min="15102" max="15102" width="36" style="827" customWidth="1"/>
    <col min="15103" max="15103" width="11.7109375" style="827" customWidth="1"/>
    <col min="15104" max="15109" width="7.85546875" style="827" customWidth="1"/>
    <col min="15110" max="15357" width="7.28515625" style="827"/>
    <col min="15358" max="15358" width="36" style="827" customWidth="1"/>
    <col min="15359" max="15359" width="11.7109375" style="827" customWidth="1"/>
    <col min="15360" max="15365" width="7.85546875" style="827" customWidth="1"/>
    <col min="15366" max="15613" width="7.28515625" style="827"/>
    <col min="15614" max="15614" width="36" style="827" customWidth="1"/>
    <col min="15615" max="15615" width="11.7109375" style="827" customWidth="1"/>
    <col min="15616" max="15621" width="7.85546875" style="827" customWidth="1"/>
    <col min="15622" max="15869" width="7.28515625" style="827"/>
    <col min="15870" max="15870" width="36" style="827" customWidth="1"/>
    <col min="15871" max="15871" width="11.7109375" style="827" customWidth="1"/>
    <col min="15872" max="15877" width="7.85546875" style="827" customWidth="1"/>
    <col min="15878" max="16125" width="7.28515625" style="827"/>
    <col min="16126" max="16126" width="36" style="827" customWidth="1"/>
    <col min="16127" max="16127" width="11.7109375" style="827" customWidth="1"/>
    <col min="16128" max="16133" width="7.85546875" style="827" customWidth="1"/>
    <col min="16134" max="16384" width="7.28515625" style="827"/>
  </cols>
  <sheetData>
    <row r="1" spans="1:26" s="737" customFormat="1" ht="27.75" customHeight="1" thickBot="1">
      <c r="A1" s="746" t="s">
        <v>637</v>
      </c>
      <c r="B1" s="779"/>
      <c r="C1" s="1599" t="s">
        <v>424</v>
      </c>
      <c r="D1" s="1599"/>
      <c r="E1" s="1599"/>
      <c r="F1" s="1599"/>
      <c r="G1" s="1599"/>
      <c r="H1" s="1625"/>
      <c r="I1" s="1625"/>
      <c r="J1" s="745"/>
      <c r="K1" s="745"/>
      <c r="L1" s="745" t="s">
        <v>802</v>
      </c>
      <c r="Z1" s="778" t="s">
        <v>689</v>
      </c>
    </row>
    <row r="2" spans="1:26" s="828" customFormat="1" ht="18.75" customHeight="1">
      <c r="A2" s="1618"/>
      <c r="B2" s="1618"/>
      <c r="C2" s="1618"/>
      <c r="D2" s="1618"/>
      <c r="E2" s="1618"/>
      <c r="F2" s="1618"/>
      <c r="G2" s="1618"/>
      <c r="H2" s="1618"/>
      <c r="I2" s="1618"/>
      <c r="J2" s="1618"/>
      <c r="K2" s="1622"/>
      <c r="L2" s="1622"/>
    </row>
    <row r="3" spans="1:26" ht="18.75" customHeight="1">
      <c r="A3" s="1600" t="s">
        <v>533</v>
      </c>
      <c r="B3" s="1600"/>
      <c r="C3" s="1600"/>
      <c r="D3" s="1600"/>
      <c r="E3" s="1600"/>
      <c r="F3" s="1600"/>
      <c r="G3" s="1600"/>
      <c r="H3" s="1600"/>
      <c r="I3" s="1600"/>
      <c r="J3" s="1600"/>
      <c r="K3" s="1623"/>
      <c r="L3" s="1623"/>
    </row>
    <row r="4" spans="1:26" ht="18.75" customHeight="1">
      <c r="A4" s="1619"/>
      <c r="B4" s="1619"/>
      <c r="C4" s="1619"/>
      <c r="D4" s="1619"/>
      <c r="E4" s="1619"/>
      <c r="F4" s="1619"/>
      <c r="G4" s="1619"/>
      <c r="H4" s="1619"/>
      <c r="I4" s="1619"/>
      <c r="J4" s="1619"/>
      <c r="K4" s="1624"/>
      <c r="L4" s="1624"/>
    </row>
    <row r="5" spans="1:26" ht="30" customHeight="1">
      <c r="A5" s="1607" t="s">
        <v>801</v>
      </c>
      <c r="B5" s="1601" t="s">
        <v>634</v>
      </c>
      <c r="C5" s="1601" t="s">
        <v>687</v>
      </c>
      <c r="D5" s="1602"/>
      <c r="E5" s="1601" t="s">
        <v>686</v>
      </c>
      <c r="F5" s="1611"/>
      <c r="G5" s="1611"/>
      <c r="H5" s="1602"/>
      <c r="I5" s="1601" t="s">
        <v>633</v>
      </c>
      <c r="J5" s="1602"/>
      <c r="K5" s="1611" t="s">
        <v>800</v>
      </c>
      <c r="L5" s="1602"/>
    </row>
    <row r="6" spans="1:26" ht="32.25" customHeight="1">
      <c r="A6" s="1608"/>
      <c r="B6" s="1603"/>
      <c r="C6" s="733" t="s">
        <v>631</v>
      </c>
      <c r="D6" s="733" t="s">
        <v>196</v>
      </c>
      <c r="E6" s="733" t="s">
        <v>685</v>
      </c>
      <c r="F6" s="733" t="s">
        <v>684</v>
      </c>
      <c r="G6" s="733" t="s">
        <v>683</v>
      </c>
      <c r="H6" s="733" t="s">
        <v>682</v>
      </c>
      <c r="I6" s="733" t="s">
        <v>631</v>
      </c>
      <c r="J6" s="733" t="s">
        <v>196</v>
      </c>
      <c r="K6" s="733" t="s">
        <v>799</v>
      </c>
      <c r="L6" s="733" t="s">
        <v>798</v>
      </c>
    </row>
    <row r="7" spans="1:26" ht="16.5" customHeight="1" thickBot="1">
      <c r="A7" s="1609"/>
      <c r="B7" s="732" t="s">
        <v>681</v>
      </c>
      <c r="C7" s="732" t="s">
        <v>606</v>
      </c>
      <c r="D7" s="732" t="s">
        <v>163</v>
      </c>
      <c r="E7" s="732" t="s">
        <v>606</v>
      </c>
      <c r="F7" s="732" t="s">
        <v>606</v>
      </c>
      <c r="G7" s="732" t="s">
        <v>606</v>
      </c>
      <c r="H7" s="732" t="s">
        <v>606</v>
      </c>
      <c r="I7" s="732" t="s">
        <v>606</v>
      </c>
      <c r="J7" s="732" t="s">
        <v>163</v>
      </c>
      <c r="K7" s="732" t="s">
        <v>606</v>
      </c>
      <c r="L7" s="732" t="s">
        <v>606</v>
      </c>
    </row>
    <row r="8" spans="1:26" ht="0.75" hidden="1" customHeight="1">
      <c r="A8" s="777"/>
      <c r="B8" s="777"/>
      <c r="C8" s="777"/>
      <c r="D8" s="777"/>
      <c r="E8" s="777"/>
      <c r="F8" s="777"/>
      <c r="G8" s="777"/>
      <c r="H8" s="777"/>
      <c r="I8" s="777"/>
      <c r="J8" s="777"/>
      <c r="K8" s="777"/>
      <c r="L8" s="777"/>
    </row>
    <row r="9" spans="1:26" ht="0.75" hidden="1" customHeight="1" thickBot="1">
      <c r="A9" s="777"/>
      <c r="B9" s="777"/>
      <c r="C9" s="777"/>
      <c r="D9" s="777"/>
      <c r="E9" s="777"/>
      <c r="F9" s="777"/>
      <c r="G9" s="777"/>
      <c r="H9" s="777"/>
      <c r="I9" s="777"/>
      <c r="J9" s="777"/>
      <c r="K9" s="777"/>
      <c r="L9" s="777"/>
    </row>
    <row r="10" spans="1:26" ht="10.5" customHeight="1">
      <c r="A10" s="730"/>
      <c r="B10" s="729"/>
      <c r="C10" s="728"/>
      <c r="D10" s="775"/>
      <c r="E10" s="776"/>
      <c r="F10" s="776"/>
      <c r="G10" s="776"/>
      <c r="H10" s="776"/>
      <c r="I10" s="728"/>
      <c r="J10" s="775"/>
      <c r="K10" s="776"/>
      <c r="L10" s="776"/>
    </row>
    <row r="11" spans="1:26" s="828" customFormat="1" ht="20.25" customHeight="1">
      <c r="A11" s="774" t="s">
        <v>797</v>
      </c>
      <c r="B11" s="723">
        <v>3308.6359000000002</v>
      </c>
      <c r="C11" s="722">
        <v>21918.037899999999</v>
      </c>
      <c r="D11" s="723">
        <v>101.56659999999999</v>
      </c>
      <c r="E11" s="724">
        <v>11878.822700000001</v>
      </c>
      <c r="F11" s="724">
        <v>16123.0792</v>
      </c>
      <c r="G11" s="724">
        <v>28962.155299999999</v>
      </c>
      <c r="H11" s="724">
        <v>40109.156999999999</v>
      </c>
      <c r="I11" s="722">
        <v>25655.872100000001</v>
      </c>
      <c r="J11" s="723">
        <v>101.57</v>
      </c>
      <c r="K11" s="724">
        <v>19141.158599999999</v>
      </c>
      <c r="L11" s="724">
        <v>31524.327300000001</v>
      </c>
    </row>
    <row r="12" spans="1:26" s="828" customFormat="1" ht="20.25" customHeight="1">
      <c r="A12" s="773" t="s">
        <v>796</v>
      </c>
      <c r="B12" s="769">
        <v>53.918799999999997</v>
      </c>
      <c r="C12" s="770">
        <v>24034.010600000001</v>
      </c>
      <c r="D12" s="769">
        <v>101.6782</v>
      </c>
      <c r="E12" s="771">
        <v>11380.513199999999</v>
      </c>
      <c r="F12" s="771">
        <v>16425.263800000001</v>
      </c>
      <c r="G12" s="771">
        <v>33732.120999999999</v>
      </c>
      <c r="H12" s="771">
        <v>51397.000800000002</v>
      </c>
      <c r="I12" s="770">
        <v>30053.427500000002</v>
      </c>
      <c r="J12" s="769">
        <v>102.95</v>
      </c>
      <c r="K12" s="771">
        <v>19954.928500000002</v>
      </c>
      <c r="L12" s="771">
        <v>41476.117599999998</v>
      </c>
    </row>
    <row r="13" spans="1:26" s="828" customFormat="1" ht="20.25" customHeight="1">
      <c r="A13" s="773" t="s">
        <v>795</v>
      </c>
      <c r="B13" s="769">
        <v>13.0571</v>
      </c>
      <c r="C13" s="770">
        <v>15911.8698</v>
      </c>
      <c r="D13" s="769">
        <v>99.311599999999999</v>
      </c>
      <c r="E13" s="771">
        <v>8953.9755999999998</v>
      </c>
      <c r="F13" s="771">
        <v>11086.983700000001</v>
      </c>
      <c r="G13" s="771">
        <v>22522.407500000001</v>
      </c>
      <c r="H13" s="771">
        <v>29050.1783</v>
      </c>
      <c r="I13" s="770">
        <v>18433.256600000001</v>
      </c>
      <c r="J13" s="769">
        <v>102.6</v>
      </c>
      <c r="K13" s="771">
        <v>16897.237499999999</v>
      </c>
      <c r="L13" s="771">
        <v>23174.795099999999</v>
      </c>
    </row>
    <row r="14" spans="1:26" s="828" customFormat="1" ht="20.25" customHeight="1">
      <c r="A14" s="773" t="s">
        <v>794</v>
      </c>
      <c r="B14" s="769">
        <v>9.4742999999999995</v>
      </c>
      <c r="C14" s="770">
        <v>20034.800200000001</v>
      </c>
      <c r="D14" s="769">
        <v>99.266900000000007</v>
      </c>
      <c r="E14" s="771">
        <v>11267.0326</v>
      </c>
      <c r="F14" s="771">
        <v>14979.008900000001</v>
      </c>
      <c r="G14" s="771">
        <v>27399.2713</v>
      </c>
      <c r="H14" s="771">
        <v>36627.746599999999</v>
      </c>
      <c r="I14" s="770">
        <v>25474.078000000001</v>
      </c>
      <c r="J14" s="769">
        <v>104.01</v>
      </c>
      <c r="K14" s="771">
        <v>19782.188699999999</v>
      </c>
      <c r="L14" s="771">
        <v>43934.869299999998</v>
      </c>
    </row>
    <row r="15" spans="1:26" s="828" customFormat="1" ht="20.25" customHeight="1">
      <c r="A15" s="773" t="s">
        <v>793</v>
      </c>
      <c r="B15" s="769">
        <v>3.2311000000000001</v>
      </c>
      <c r="C15" s="770">
        <v>23968.487499999999</v>
      </c>
      <c r="D15" s="769">
        <v>112.26009999999999</v>
      </c>
      <c r="E15" s="771">
        <v>9302.6348999999991</v>
      </c>
      <c r="F15" s="771">
        <v>12606.6666</v>
      </c>
      <c r="G15" s="771">
        <v>33185.385900000001</v>
      </c>
      <c r="H15" s="771">
        <v>51165.238899999997</v>
      </c>
      <c r="I15" s="770">
        <v>30026.474099999999</v>
      </c>
      <c r="J15" s="769">
        <v>105.61</v>
      </c>
      <c r="K15" s="771">
        <v>15929.154699999999</v>
      </c>
      <c r="L15" s="771">
        <v>35052.064200000001</v>
      </c>
    </row>
    <row r="16" spans="1:26" s="828" customFormat="1" ht="20.25" customHeight="1">
      <c r="A16" s="773" t="s">
        <v>792</v>
      </c>
      <c r="B16" s="769">
        <v>3.0167000000000002</v>
      </c>
      <c r="C16" s="770">
        <v>21711.566500000001</v>
      </c>
      <c r="D16" s="769">
        <v>97.293999999999997</v>
      </c>
      <c r="E16" s="771">
        <v>8456.6376999999993</v>
      </c>
      <c r="F16" s="771">
        <v>13518.659</v>
      </c>
      <c r="G16" s="771">
        <v>34131.588300000003</v>
      </c>
      <c r="H16" s="771">
        <v>54888.826099999998</v>
      </c>
      <c r="I16" s="770">
        <v>27879.162899999999</v>
      </c>
      <c r="J16" s="769">
        <v>101.83</v>
      </c>
      <c r="K16" s="771">
        <v>16501.737000000001</v>
      </c>
      <c r="L16" s="771">
        <v>48193.312400000003</v>
      </c>
    </row>
    <row r="17" spans="1:12" s="828" customFormat="1" ht="20.25" customHeight="1">
      <c r="A17" s="773" t="s">
        <v>791</v>
      </c>
      <c r="B17" s="769">
        <v>2.1507000000000001</v>
      </c>
      <c r="C17" s="770">
        <v>17673.967000000001</v>
      </c>
      <c r="D17" s="769">
        <v>98.974100000000007</v>
      </c>
      <c r="E17" s="771">
        <v>9815.8575999999994</v>
      </c>
      <c r="F17" s="771">
        <v>12431.3333</v>
      </c>
      <c r="G17" s="771">
        <v>26317.105599999999</v>
      </c>
      <c r="H17" s="771">
        <v>47217.511899999998</v>
      </c>
      <c r="I17" s="770">
        <v>25606.501700000001</v>
      </c>
      <c r="J17" s="769">
        <v>100.37</v>
      </c>
      <c r="K17" s="771">
        <v>16583.958200000001</v>
      </c>
      <c r="L17" s="771">
        <v>52691.548199999997</v>
      </c>
    </row>
    <row r="18" spans="1:12" s="828" customFormat="1" ht="20.25" customHeight="1">
      <c r="A18" s="773" t="s">
        <v>790</v>
      </c>
      <c r="B18" s="769">
        <v>1.7496</v>
      </c>
      <c r="C18" s="770">
        <v>17247.781200000001</v>
      </c>
      <c r="D18" s="769">
        <v>111.6185</v>
      </c>
      <c r="E18" s="771">
        <v>11010.601000000001</v>
      </c>
      <c r="F18" s="771">
        <v>13948.767</v>
      </c>
      <c r="G18" s="771">
        <v>21615.426299999999</v>
      </c>
      <c r="H18" s="771">
        <v>24121.1924</v>
      </c>
      <c r="I18" s="770">
        <v>17729.552800000001</v>
      </c>
      <c r="J18" s="769">
        <v>110.2</v>
      </c>
      <c r="K18" s="771">
        <v>17486.996899999998</v>
      </c>
      <c r="L18" s="771">
        <v>24745.1322</v>
      </c>
    </row>
    <row r="19" spans="1:12" s="828" customFormat="1" ht="20.25" customHeight="1">
      <c r="A19" s="773" t="s">
        <v>789</v>
      </c>
      <c r="B19" s="769">
        <v>1.4279999999999999</v>
      </c>
      <c r="C19" s="770">
        <v>41610.826099999998</v>
      </c>
      <c r="D19" s="769">
        <v>84.213200000000001</v>
      </c>
      <c r="E19" s="771">
        <v>19091.592799999999</v>
      </c>
      <c r="F19" s="771">
        <v>24719.819299999999</v>
      </c>
      <c r="G19" s="771">
        <v>97747.513699999996</v>
      </c>
      <c r="H19" s="771">
        <v>232862.00159999999</v>
      </c>
      <c r="I19" s="770">
        <v>90548.271500000003</v>
      </c>
      <c r="J19" s="769">
        <v>87.06</v>
      </c>
      <c r="K19" s="771">
        <v>22493.343499999999</v>
      </c>
      <c r="L19" s="771">
        <v>98411.168999999994</v>
      </c>
    </row>
    <row r="20" spans="1:12" s="828" customFormat="1" ht="20.25" customHeight="1">
      <c r="A20" s="773" t="s">
        <v>788</v>
      </c>
      <c r="B20" s="769">
        <v>0.81100000000000005</v>
      </c>
      <c r="C20" s="770">
        <v>17525.5861</v>
      </c>
      <c r="D20" s="769">
        <v>114.40130000000001</v>
      </c>
      <c r="E20" s="771">
        <v>9660.4125000000004</v>
      </c>
      <c r="F20" s="771">
        <v>9660.4125000000004</v>
      </c>
      <c r="G20" s="771">
        <v>22586.620200000001</v>
      </c>
      <c r="H20" s="771">
        <v>30577.956300000002</v>
      </c>
      <c r="I20" s="770">
        <v>19481.241399999999</v>
      </c>
      <c r="J20" s="769">
        <v>109.52</v>
      </c>
      <c r="K20" s="771">
        <v>16773.1152</v>
      </c>
      <c r="L20" s="771">
        <v>35426.996099999997</v>
      </c>
    </row>
    <row r="21" spans="1:12" s="828" customFormat="1" ht="20.25" customHeight="1" thickBot="1">
      <c r="A21" s="773" t="s">
        <v>142</v>
      </c>
      <c r="B21" s="769">
        <v>30.485499999999998</v>
      </c>
      <c r="C21" s="770">
        <v>17192.3727</v>
      </c>
      <c r="D21" s="769">
        <v>79.072400000000002</v>
      </c>
      <c r="E21" s="771">
        <v>8259.3543000000009</v>
      </c>
      <c r="F21" s="771">
        <v>9974.2888000000003</v>
      </c>
      <c r="G21" s="771">
        <v>34862.738400000002</v>
      </c>
      <c r="H21" s="771">
        <v>64147.227400000003</v>
      </c>
      <c r="I21" s="770">
        <v>34328.650900000001</v>
      </c>
      <c r="J21" s="769">
        <v>90.12</v>
      </c>
      <c r="K21" s="771">
        <v>13321.952499999999</v>
      </c>
      <c r="L21" s="771">
        <v>55079.199999999997</v>
      </c>
    </row>
    <row r="22" spans="1:12" s="828" customFormat="1" ht="20.25" customHeight="1" thickTop="1">
      <c r="A22" s="714" t="s">
        <v>214</v>
      </c>
      <c r="B22" s="768">
        <v>3427.9591</v>
      </c>
      <c r="C22" s="710">
        <v>21897.651600000001</v>
      </c>
      <c r="D22" s="711">
        <v>101.50539999999999</v>
      </c>
      <c r="E22" s="712">
        <v>11767.651599999999</v>
      </c>
      <c r="F22" s="712">
        <v>16041.154699999999</v>
      </c>
      <c r="G22" s="712">
        <v>29028.6005</v>
      </c>
      <c r="H22" s="712">
        <v>40394.317600000002</v>
      </c>
      <c r="I22" s="710">
        <v>25801.728999999999</v>
      </c>
      <c r="J22" s="711">
        <v>101.53</v>
      </c>
      <c r="K22" s="712">
        <v>19082.8344</v>
      </c>
      <c r="L22" s="712">
        <v>31936.0818</v>
      </c>
    </row>
    <row r="23" spans="1:12" s="828" customFormat="1">
      <c r="A23" s="827"/>
      <c r="B23" s="827"/>
      <c r="C23" s="827"/>
      <c r="D23" s="827"/>
      <c r="E23" s="827"/>
      <c r="F23" s="827"/>
      <c r="G23" s="827"/>
      <c r="H23" s="827"/>
      <c r="I23" s="827"/>
      <c r="J23" s="827"/>
      <c r="K23" s="827"/>
      <c r="L23" s="827"/>
    </row>
  </sheetData>
  <mergeCells count="10">
    <mergeCell ref="K5:L5"/>
    <mergeCell ref="A2:L2"/>
    <mergeCell ref="A3:L3"/>
    <mergeCell ref="A4:L4"/>
    <mergeCell ref="C1:I1"/>
    <mergeCell ref="A5:A7"/>
    <mergeCell ref="B5:B6"/>
    <mergeCell ref="C5:D5"/>
    <mergeCell ref="E5:H5"/>
    <mergeCell ref="I5:J5"/>
  </mergeCells>
  <printOptions horizontalCentered="1"/>
  <pageMargins left="0.39370078740157483" right="0.39370078740157483" top="0.78740157480314965" bottom="0.6692913385826772" header="0.31496062992125984" footer="0.31496062992125984"/>
  <pageSetup paperSize="9" scale="87" orientation="landscape" r:id="rId1"/>
  <headerFooter>
    <oddHeader>&amp;RStrana 12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M26"/>
  <sheetViews>
    <sheetView zoomScale="120" zoomScaleNormal="120" workbookViewId="0">
      <selection activeCell="D25" sqref="D25"/>
    </sheetView>
  </sheetViews>
  <sheetFormatPr defaultColWidth="7.28515625" defaultRowHeight="12.75"/>
  <cols>
    <col min="1" max="1" width="50.42578125" style="827" customWidth="1"/>
    <col min="2" max="2" width="13.28515625" style="827" customWidth="1"/>
    <col min="3" max="10" width="9.28515625" style="827" customWidth="1"/>
    <col min="11" max="256" width="7.28515625" style="827"/>
    <col min="257" max="257" width="46.7109375" style="827" customWidth="1"/>
    <col min="258" max="258" width="11.7109375" style="827" customWidth="1"/>
    <col min="259" max="264" width="7.85546875" style="827" customWidth="1"/>
    <col min="265" max="512" width="7.28515625" style="827"/>
    <col min="513" max="513" width="46.7109375" style="827" customWidth="1"/>
    <col min="514" max="514" width="11.7109375" style="827" customWidth="1"/>
    <col min="515" max="520" width="7.85546875" style="827" customWidth="1"/>
    <col min="521" max="768" width="7.28515625" style="827"/>
    <col min="769" max="769" width="46.7109375" style="827" customWidth="1"/>
    <col min="770" max="770" width="11.7109375" style="827" customWidth="1"/>
    <col min="771" max="776" width="7.85546875" style="827" customWidth="1"/>
    <col min="777" max="1024" width="7.28515625" style="827"/>
    <col min="1025" max="1025" width="46.7109375" style="827" customWidth="1"/>
    <col min="1026" max="1026" width="11.7109375" style="827" customWidth="1"/>
    <col min="1027" max="1032" width="7.85546875" style="827" customWidth="1"/>
    <col min="1033" max="1280" width="7.28515625" style="827"/>
    <col min="1281" max="1281" width="46.7109375" style="827" customWidth="1"/>
    <col min="1282" max="1282" width="11.7109375" style="827" customWidth="1"/>
    <col min="1283" max="1288" width="7.85546875" style="827" customWidth="1"/>
    <col min="1289" max="1536" width="7.28515625" style="827"/>
    <col min="1537" max="1537" width="46.7109375" style="827" customWidth="1"/>
    <col min="1538" max="1538" width="11.7109375" style="827" customWidth="1"/>
    <col min="1539" max="1544" width="7.85546875" style="827" customWidth="1"/>
    <col min="1545" max="1792" width="7.28515625" style="827"/>
    <col min="1793" max="1793" width="46.7109375" style="827" customWidth="1"/>
    <col min="1794" max="1794" width="11.7109375" style="827" customWidth="1"/>
    <col min="1795" max="1800" width="7.85546875" style="827" customWidth="1"/>
    <col min="1801" max="2048" width="7.28515625" style="827"/>
    <col min="2049" max="2049" width="46.7109375" style="827" customWidth="1"/>
    <col min="2050" max="2050" width="11.7109375" style="827" customWidth="1"/>
    <col min="2051" max="2056" width="7.85546875" style="827" customWidth="1"/>
    <col min="2057" max="2304" width="7.28515625" style="827"/>
    <col min="2305" max="2305" width="46.7109375" style="827" customWidth="1"/>
    <col min="2306" max="2306" width="11.7109375" style="827" customWidth="1"/>
    <col min="2307" max="2312" width="7.85546875" style="827" customWidth="1"/>
    <col min="2313" max="2560" width="7.28515625" style="827"/>
    <col min="2561" max="2561" width="46.7109375" style="827" customWidth="1"/>
    <col min="2562" max="2562" width="11.7109375" style="827" customWidth="1"/>
    <col min="2563" max="2568" width="7.85546875" style="827" customWidth="1"/>
    <col min="2569" max="2816" width="7.28515625" style="827"/>
    <col min="2817" max="2817" width="46.7109375" style="827" customWidth="1"/>
    <col min="2818" max="2818" width="11.7109375" style="827" customWidth="1"/>
    <col min="2819" max="2824" width="7.85546875" style="827" customWidth="1"/>
    <col min="2825" max="3072" width="7.28515625" style="827"/>
    <col min="3073" max="3073" width="46.7109375" style="827" customWidth="1"/>
    <col min="3074" max="3074" width="11.7109375" style="827" customWidth="1"/>
    <col min="3075" max="3080" width="7.85546875" style="827" customWidth="1"/>
    <col min="3081" max="3328" width="7.28515625" style="827"/>
    <col min="3329" max="3329" width="46.7109375" style="827" customWidth="1"/>
    <col min="3330" max="3330" width="11.7109375" style="827" customWidth="1"/>
    <col min="3331" max="3336" width="7.85546875" style="827" customWidth="1"/>
    <col min="3337" max="3584" width="7.28515625" style="827"/>
    <col min="3585" max="3585" width="46.7109375" style="827" customWidth="1"/>
    <col min="3586" max="3586" width="11.7109375" style="827" customWidth="1"/>
    <col min="3587" max="3592" width="7.85546875" style="827" customWidth="1"/>
    <col min="3593" max="3840" width="7.28515625" style="827"/>
    <col min="3841" max="3841" width="46.7109375" style="827" customWidth="1"/>
    <col min="3842" max="3842" width="11.7109375" style="827" customWidth="1"/>
    <col min="3843" max="3848" width="7.85546875" style="827" customWidth="1"/>
    <col min="3849" max="4096" width="7.28515625" style="827"/>
    <col min="4097" max="4097" width="46.7109375" style="827" customWidth="1"/>
    <col min="4098" max="4098" width="11.7109375" style="827" customWidth="1"/>
    <col min="4099" max="4104" width="7.85546875" style="827" customWidth="1"/>
    <col min="4105" max="4352" width="7.28515625" style="827"/>
    <col min="4353" max="4353" width="46.7109375" style="827" customWidth="1"/>
    <col min="4354" max="4354" width="11.7109375" style="827" customWidth="1"/>
    <col min="4355" max="4360" width="7.85546875" style="827" customWidth="1"/>
    <col min="4361" max="4608" width="7.28515625" style="827"/>
    <col min="4609" max="4609" width="46.7109375" style="827" customWidth="1"/>
    <col min="4610" max="4610" width="11.7109375" style="827" customWidth="1"/>
    <col min="4611" max="4616" width="7.85546875" style="827" customWidth="1"/>
    <col min="4617" max="4864" width="7.28515625" style="827"/>
    <col min="4865" max="4865" width="46.7109375" style="827" customWidth="1"/>
    <col min="4866" max="4866" width="11.7109375" style="827" customWidth="1"/>
    <col min="4867" max="4872" width="7.85546875" style="827" customWidth="1"/>
    <col min="4873" max="5120" width="7.28515625" style="827"/>
    <col min="5121" max="5121" width="46.7109375" style="827" customWidth="1"/>
    <col min="5122" max="5122" width="11.7109375" style="827" customWidth="1"/>
    <col min="5123" max="5128" width="7.85546875" style="827" customWidth="1"/>
    <col min="5129" max="5376" width="7.28515625" style="827"/>
    <col min="5377" max="5377" width="46.7109375" style="827" customWidth="1"/>
    <col min="5378" max="5378" width="11.7109375" style="827" customWidth="1"/>
    <col min="5379" max="5384" width="7.85546875" style="827" customWidth="1"/>
    <col min="5385" max="5632" width="7.28515625" style="827"/>
    <col min="5633" max="5633" width="46.7109375" style="827" customWidth="1"/>
    <col min="5634" max="5634" width="11.7109375" style="827" customWidth="1"/>
    <col min="5635" max="5640" width="7.85546875" style="827" customWidth="1"/>
    <col min="5641" max="5888" width="7.28515625" style="827"/>
    <col min="5889" max="5889" width="46.7109375" style="827" customWidth="1"/>
    <col min="5890" max="5890" width="11.7109375" style="827" customWidth="1"/>
    <col min="5891" max="5896" width="7.85546875" style="827" customWidth="1"/>
    <col min="5897" max="6144" width="7.28515625" style="827"/>
    <col min="6145" max="6145" width="46.7109375" style="827" customWidth="1"/>
    <col min="6146" max="6146" width="11.7109375" style="827" customWidth="1"/>
    <col min="6147" max="6152" width="7.85546875" style="827" customWidth="1"/>
    <col min="6153" max="6400" width="7.28515625" style="827"/>
    <col min="6401" max="6401" width="46.7109375" style="827" customWidth="1"/>
    <col min="6402" max="6402" width="11.7109375" style="827" customWidth="1"/>
    <col min="6403" max="6408" width="7.85546875" style="827" customWidth="1"/>
    <col min="6409" max="6656" width="7.28515625" style="827"/>
    <col min="6657" max="6657" width="46.7109375" style="827" customWidth="1"/>
    <col min="6658" max="6658" width="11.7109375" style="827" customWidth="1"/>
    <col min="6659" max="6664" width="7.85546875" style="827" customWidth="1"/>
    <col min="6665" max="6912" width="7.28515625" style="827"/>
    <col min="6913" max="6913" width="46.7109375" style="827" customWidth="1"/>
    <col min="6914" max="6914" width="11.7109375" style="827" customWidth="1"/>
    <col min="6915" max="6920" width="7.85546875" style="827" customWidth="1"/>
    <col min="6921" max="7168" width="7.28515625" style="827"/>
    <col min="7169" max="7169" width="46.7109375" style="827" customWidth="1"/>
    <col min="7170" max="7170" width="11.7109375" style="827" customWidth="1"/>
    <col min="7171" max="7176" width="7.85546875" style="827" customWidth="1"/>
    <col min="7177" max="7424" width="7.28515625" style="827"/>
    <col min="7425" max="7425" width="46.7109375" style="827" customWidth="1"/>
    <col min="7426" max="7426" width="11.7109375" style="827" customWidth="1"/>
    <col min="7427" max="7432" width="7.85546875" style="827" customWidth="1"/>
    <col min="7433" max="7680" width="7.28515625" style="827"/>
    <col min="7681" max="7681" width="46.7109375" style="827" customWidth="1"/>
    <col min="7682" max="7682" width="11.7109375" style="827" customWidth="1"/>
    <col min="7683" max="7688" width="7.85546875" style="827" customWidth="1"/>
    <col min="7689" max="7936" width="7.28515625" style="827"/>
    <col min="7937" max="7937" width="46.7109375" style="827" customWidth="1"/>
    <col min="7938" max="7938" width="11.7109375" style="827" customWidth="1"/>
    <col min="7939" max="7944" width="7.85546875" style="827" customWidth="1"/>
    <col min="7945" max="8192" width="7.28515625" style="827"/>
    <col min="8193" max="8193" width="46.7109375" style="827" customWidth="1"/>
    <col min="8194" max="8194" width="11.7109375" style="827" customWidth="1"/>
    <col min="8195" max="8200" width="7.85546875" style="827" customWidth="1"/>
    <col min="8201" max="8448" width="7.28515625" style="827"/>
    <col min="8449" max="8449" width="46.7109375" style="827" customWidth="1"/>
    <col min="8450" max="8450" width="11.7109375" style="827" customWidth="1"/>
    <col min="8451" max="8456" width="7.85546875" style="827" customWidth="1"/>
    <col min="8457" max="8704" width="7.28515625" style="827"/>
    <col min="8705" max="8705" width="46.7109375" style="827" customWidth="1"/>
    <col min="8706" max="8706" width="11.7109375" style="827" customWidth="1"/>
    <col min="8707" max="8712" width="7.85546875" style="827" customWidth="1"/>
    <col min="8713" max="8960" width="7.28515625" style="827"/>
    <col min="8961" max="8961" width="46.7109375" style="827" customWidth="1"/>
    <col min="8962" max="8962" width="11.7109375" style="827" customWidth="1"/>
    <col min="8963" max="8968" width="7.85546875" style="827" customWidth="1"/>
    <col min="8969" max="9216" width="7.28515625" style="827"/>
    <col min="9217" max="9217" width="46.7109375" style="827" customWidth="1"/>
    <col min="9218" max="9218" width="11.7109375" style="827" customWidth="1"/>
    <col min="9219" max="9224" width="7.85546875" style="827" customWidth="1"/>
    <col min="9225" max="9472" width="7.28515625" style="827"/>
    <col min="9473" max="9473" width="46.7109375" style="827" customWidth="1"/>
    <col min="9474" max="9474" width="11.7109375" style="827" customWidth="1"/>
    <col min="9475" max="9480" width="7.85546875" style="827" customWidth="1"/>
    <col min="9481" max="9728" width="7.28515625" style="827"/>
    <col min="9729" max="9729" width="46.7109375" style="827" customWidth="1"/>
    <col min="9730" max="9730" width="11.7109375" style="827" customWidth="1"/>
    <col min="9731" max="9736" width="7.85546875" style="827" customWidth="1"/>
    <col min="9737" max="9984" width="7.28515625" style="827"/>
    <col min="9985" max="9985" width="46.7109375" style="827" customWidth="1"/>
    <col min="9986" max="9986" width="11.7109375" style="827" customWidth="1"/>
    <col min="9987" max="9992" width="7.85546875" style="827" customWidth="1"/>
    <col min="9993" max="10240" width="7.28515625" style="827"/>
    <col min="10241" max="10241" width="46.7109375" style="827" customWidth="1"/>
    <col min="10242" max="10242" width="11.7109375" style="827" customWidth="1"/>
    <col min="10243" max="10248" width="7.85546875" style="827" customWidth="1"/>
    <col min="10249" max="10496" width="7.28515625" style="827"/>
    <col min="10497" max="10497" width="46.7109375" style="827" customWidth="1"/>
    <col min="10498" max="10498" width="11.7109375" style="827" customWidth="1"/>
    <col min="10499" max="10504" width="7.85546875" style="827" customWidth="1"/>
    <col min="10505" max="10752" width="7.28515625" style="827"/>
    <col min="10753" max="10753" width="46.7109375" style="827" customWidth="1"/>
    <col min="10754" max="10754" width="11.7109375" style="827" customWidth="1"/>
    <col min="10755" max="10760" width="7.85546875" style="827" customWidth="1"/>
    <col min="10761" max="11008" width="7.28515625" style="827"/>
    <col min="11009" max="11009" width="46.7109375" style="827" customWidth="1"/>
    <col min="11010" max="11010" width="11.7109375" style="827" customWidth="1"/>
    <col min="11011" max="11016" width="7.85546875" style="827" customWidth="1"/>
    <col min="11017" max="11264" width="7.28515625" style="827"/>
    <col min="11265" max="11265" width="46.7109375" style="827" customWidth="1"/>
    <col min="11266" max="11266" width="11.7109375" style="827" customWidth="1"/>
    <col min="11267" max="11272" width="7.85546875" style="827" customWidth="1"/>
    <col min="11273" max="11520" width="7.28515625" style="827"/>
    <col min="11521" max="11521" width="46.7109375" style="827" customWidth="1"/>
    <col min="11522" max="11522" width="11.7109375" style="827" customWidth="1"/>
    <col min="11523" max="11528" width="7.85546875" style="827" customWidth="1"/>
    <col min="11529" max="11776" width="7.28515625" style="827"/>
    <col min="11777" max="11777" width="46.7109375" style="827" customWidth="1"/>
    <col min="11778" max="11778" width="11.7109375" style="827" customWidth="1"/>
    <col min="11779" max="11784" width="7.85546875" style="827" customWidth="1"/>
    <col min="11785" max="12032" width="7.28515625" style="827"/>
    <col min="12033" max="12033" width="46.7109375" style="827" customWidth="1"/>
    <col min="12034" max="12034" width="11.7109375" style="827" customWidth="1"/>
    <col min="12035" max="12040" width="7.85546875" style="827" customWidth="1"/>
    <col min="12041" max="12288" width="7.28515625" style="827"/>
    <col min="12289" max="12289" width="46.7109375" style="827" customWidth="1"/>
    <col min="12290" max="12290" width="11.7109375" style="827" customWidth="1"/>
    <col min="12291" max="12296" width="7.85546875" style="827" customWidth="1"/>
    <col min="12297" max="12544" width="7.28515625" style="827"/>
    <col min="12545" max="12545" width="46.7109375" style="827" customWidth="1"/>
    <col min="12546" max="12546" width="11.7109375" style="827" customWidth="1"/>
    <col min="12547" max="12552" width="7.85546875" style="827" customWidth="1"/>
    <col min="12553" max="12800" width="7.28515625" style="827"/>
    <col min="12801" max="12801" width="46.7109375" style="827" customWidth="1"/>
    <col min="12802" max="12802" width="11.7109375" style="827" customWidth="1"/>
    <col min="12803" max="12808" width="7.85546875" style="827" customWidth="1"/>
    <col min="12809" max="13056" width="7.28515625" style="827"/>
    <col min="13057" max="13057" width="46.7109375" style="827" customWidth="1"/>
    <col min="13058" max="13058" width="11.7109375" style="827" customWidth="1"/>
    <col min="13059" max="13064" width="7.85546875" style="827" customWidth="1"/>
    <col min="13065" max="13312" width="7.28515625" style="827"/>
    <col min="13313" max="13313" width="46.7109375" style="827" customWidth="1"/>
    <col min="13314" max="13314" width="11.7109375" style="827" customWidth="1"/>
    <col min="13315" max="13320" width="7.85546875" style="827" customWidth="1"/>
    <col min="13321" max="13568" width="7.28515625" style="827"/>
    <col min="13569" max="13569" width="46.7109375" style="827" customWidth="1"/>
    <col min="13570" max="13570" width="11.7109375" style="827" customWidth="1"/>
    <col min="13571" max="13576" width="7.85546875" style="827" customWidth="1"/>
    <col min="13577" max="13824" width="7.28515625" style="827"/>
    <col min="13825" max="13825" width="46.7109375" style="827" customWidth="1"/>
    <col min="13826" max="13826" width="11.7109375" style="827" customWidth="1"/>
    <col min="13827" max="13832" width="7.85546875" style="827" customWidth="1"/>
    <col min="13833" max="14080" width="7.28515625" style="827"/>
    <col min="14081" max="14081" width="46.7109375" style="827" customWidth="1"/>
    <col min="14082" max="14082" width="11.7109375" style="827" customWidth="1"/>
    <col min="14083" max="14088" width="7.85546875" style="827" customWidth="1"/>
    <col min="14089" max="14336" width="7.28515625" style="827"/>
    <col min="14337" max="14337" width="46.7109375" style="827" customWidth="1"/>
    <col min="14338" max="14338" width="11.7109375" style="827" customWidth="1"/>
    <col min="14339" max="14344" width="7.85546875" style="827" customWidth="1"/>
    <col min="14345" max="14592" width="7.28515625" style="827"/>
    <col min="14593" max="14593" width="46.7109375" style="827" customWidth="1"/>
    <col min="14594" max="14594" width="11.7109375" style="827" customWidth="1"/>
    <col min="14595" max="14600" width="7.85546875" style="827" customWidth="1"/>
    <col min="14601" max="14848" width="7.28515625" style="827"/>
    <col min="14849" max="14849" width="46.7109375" style="827" customWidth="1"/>
    <col min="14850" max="14850" width="11.7109375" style="827" customWidth="1"/>
    <col min="14851" max="14856" width="7.85546875" style="827" customWidth="1"/>
    <col min="14857" max="15104" width="7.28515625" style="827"/>
    <col min="15105" max="15105" width="46.7109375" style="827" customWidth="1"/>
    <col min="15106" max="15106" width="11.7109375" style="827" customWidth="1"/>
    <col min="15107" max="15112" width="7.85546875" style="827" customWidth="1"/>
    <col min="15113" max="15360" width="7.28515625" style="827"/>
    <col min="15361" max="15361" width="46.7109375" style="827" customWidth="1"/>
    <col min="15362" max="15362" width="11.7109375" style="827" customWidth="1"/>
    <col min="15363" max="15368" width="7.85546875" style="827" customWidth="1"/>
    <col min="15369" max="15616" width="7.28515625" style="827"/>
    <col min="15617" max="15617" width="46.7109375" style="827" customWidth="1"/>
    <col min="15618" max="15618" width="11.7109375" style="827" customWidth="1"/>
    <col min="15619" max="15624" width="7.85546875" style="827" customWidth="1"/>
    <col min="15625" max="15872" width="7.28515625" style="827"/>
    <col min="15873" max="15873" width="46.7109375" style="827" customWidth="1"/>
    <col min="15874" max="15874" width="11.7109375" style="827" customWidth="1"/>
    <col min="15875" max="15880" width="7.85546875" style="827" customWidth="1"/>
    <col min="15881" max="16128" width="7.28515625" style="827"/>
    <col min="16129" max="16129" width="46.7109375" style="827" customWidth="1"/>
    <col min="16130" max="16130" width="11.7109375" style="827" customWidth="1"/>
    <col min="16131" max="16136" width="7.85546875" style="827" customWidth="1"/>
    <col min="16137" max="16384" width="7.28515625" style="827"/>
  </cols>
  <sheetData>
    <row r="1" spans="1:13" s="737" customFormat="1" ht="27.75" customHeight="1" thickBot="1">
      <c r="A1" s="746" t="s">
        <v>637</v>
      </c>
      <c r="B1" s="746"/>
      <c r="C1" s="746" t="s">
        <v>424</v>
      </c>
      <c r="D1" s="746"/>
      <c r="E1" s="746"/>
      <c r="F1" s="746"/>
      <c r="G1" s="746"/>
      <c r="H1" s="746"/>
      <c r="I1" s="746"/>
      <c r="J1" s="745" t="s">
        <v>532</v>
      </c>
      <c r="K1" s="738"/>
    </row>
    <row r="2" spans="1:13" s="828" customFormat="1" ht="18.75" customHeight="1">
      <c r="A2" s="1618"/>
      <c r="B2" s="1618"/>
      <c r="C2" s="1618"/>
      <c r="D2" s="1618"/>
      <c r="E2" s="1618"/>
      <c r="F2" s="1618"/>
      <c r="G2" s="1618"/>
      <c r="H2" s="1618"/>
      <c r="I2" s="1618"/>
      <c r="J2" s="1618"/>
      <c r="K2" s="738"/>
    </row>
    <row r="3" spans="1:13" ht="18.75" customHeight="1">
      <c r="A3" s="1600" t="s">
        <v>531</v>
      </c>
      <c r="B3" s="1600"/>
      <c r="C3" s="1600"/>
      <c r="D3" s="1600"/>
      <c r="E3" s="1600"/>
      <c r="F3" s="1600"/>
      <c r="G3" s="1600"/>
      <c r="H3" s="1600"/>
      <c r="I3" s="1600"/>
      <c r="J3" s="1600"/>
      <c r="K3" s="836"/>
    </row>
    <row r="4" spans="1:13" ht="18.75" customHeight="1">
      <c r="A4" s="1626"/>
      <c r="B4" s="1626"/>
      <c r="C4" s="1626"/>
      <c r="D4" s="1626"/>
      <c r="E4" s="1626"/>
      <c r="F4" s="1626"/>
      <c r="G4" s="1626"/>
      <c r="H4" s="1626"/>
      <c r="I4" s="1626"/>
      <c r="J4" s="1626"/>
      <c r="K4" s="836"/>
    </row>
    <row r="5" spans="1:13" ht="16.5" customHeight="1">
      <c r="A5" s="1607" t="s">
        <v>807</v>
      </c>
      <c r="B5" s="1607" t="s">
        <v>634</v>
      </c>
      <c r="C5" s="1601" t="s">
        <v>687</v>
      </c>
      <c r="D5" s="1602"/>
      <c r="E5" s="1601" t="s">
        <v>686</v>
      </c>
      <c r="F5" s="1611"/>
      <c r="G5" s="1611"/>
      <c r="H5" s="1602"/>
      <c r="I5" s="1601" t="s">
        <v>633</v>
      </c>
      <c r="J5" s="1602"/>
    </row>
    <row r="6" spans="1:13" ht="33" customHeight="1">
      <c r="A6" s="1608"/>
      <c r="B6" s="1610"/>
      <c r="C6" s="733" t="s">
        <v>631</v>
      </c>
      <c r="D6" s="733" t="s">
        <v>196</v>
      </c>
      <c r="E6" s="733" t="s">
        <v>685</v>
      </c>
      <c r="F6" s="733" t="s">
        <v>684</v>
      </c>
      <c r="G6" s="733" t="s">
        <v>683</v>
      </c>
      <c r="H6" s="733" t="s">
        <v>682</v>
      </c>
      <c r="I6" s="733" t="s">
        <v>631</v>
      </c>
      <c r="J6" s="733" t="s">
        <v>196</v>
      </c>
    </row>
    <row r="7" spans="1:13" ht="16.5" customHeight="1" thickBot="1">
      <c r="A7" s="1609"/>
      <c r="B7" s="732" t="s">
        <v>681</v>
      </c>
      <c r="C7" s="732" t="s">
        <v>606</v>
      </c>
      <c r="D7" s="732" t="s">
        <v>163</v>
      </c>
      <c r="E7" s="732" t="s">
        <v>606</v>
      </c>
      <c r="F7" s="732" t="s">
        <v>606</v>
      </c>
      <c r="G7" s="732" t="s">
        <v>606</v>
      </c>
      <c r="H7" s="732" t="s">
        <v>606</v>
      </c>
      <c r="I7" s="732" t="s">
        <v>606</v>
      </c>
      <c r="J7" s="732" t="s">
        <v>163</v>
      </c>
    </row>
    <row r="8" spans="1:13" ht="10.5" customHeight="1">
      <c r="A8" s="731"/>
      <c r="B8" s="729"/>
      <c r="C8" s="728"/>
      <c r="D8" s="775"/>
      <c r="E8" s="776"/>
      <c r="F8" s="776"/>
      <c r="G8" s="776"/>
      <c r="H8" s="776"/>
      <c r="I8" s="728"/>
      <c r="J8" s="775"/>
      <c r="L8" s="834"/>
      <c r="M8" s="834"/>
    </row>
    <row r="9" spans="1:13" ht="21" customHeight="1">
      <c r="A9" s="774" t="s">
        <v>806</v>
      </c>
      <c r="B9" s="723">
        <v>6.2666000000000004</v>
      </c>
      <c r="C9" s="722">
        <v>11430.7189</v>
      </c>
      <c r="D9" s="723">
        <v>96.840599999999995</v>
      </c>
      <c r="E9" s="724">
        <v>8283.6121000000003</v>
      </c>
      <c r="F9" s="724">
        <v>9277</v>
      </c>
      <c r="G9" s="724">
        <v>18375.372100000001</v>
      </c>
      <c r="H9" s="724">
        <v>28994.2732</v>
      </c>
      <c r="I9" s="722">
        <v>16141.7965</v>
      </c>
      <c r="J9" s="723">
        <v>105.81</v>
      </c>
      <c r="K9" s="835"/>
      <c r="L9" s="834"/>
      <c r="M9" s="834"/>
    </row>
    <row r="10" spans="1:13" ht="21" customHeight="1">
      <c r="A10" s="773" t="s">
        <v>805</v>
      </c>
      <c r="B10" s="769">
        <v>48.315100000000001</v>
      </c>
      <c r="C10" s="770">
        <v>13661.1666</v>
      </c>
      <c r="D10" s="769">
        <v>94.765000000000001</v>
      </c>
      <c r="E10" s="771">
        <v>8869.6666000000005</v>
      </c>
      <c r="F10" s="771">
        <v>9974.6574999999993</v>
      </c>
      <c r="G10" s="771">
        <v>19481.3691</v>
      </c>
      <c r="H10" s="771">
        <v>25552.5537</v>
      </c>
      <c r="I10" s="770">
        <v>16202.2978</v>
      </c>
      <c r="J10" s="769">
        <v>99.52</v>
      </c>
      <c r="K10" s="835"/>
      <c r="L10" s="834"/>
      <c r="M10" s="834"/>
    </row>
    <row r="11" spans="1:13" ht="21" customHeight="1">
      <c r="A11" s="773" t="s">
        <v>804</v>
      </c>
      <c r="B11" s="769">
        <v>2273.9108999999999</v>
      </c>
      <c r="C11" s="770">
        <v>22539.956200000001</v>
      </c>
      <c r="D11" s="769">
        <v>102.1991</v>
      </c>
      <c r="E11" s="771">
        <v>12818.2909</v>
      </c>
      <c r="F11" s="771">
        <v>17026.934099999999</v>
      </c>
      <c r="G11" s="771">
        <v>30641.156800000001</v>
      </c>
      <c r="H11" s="771">
        <v>44245.9683</v>
      </c>
      <c r="I11" s="770">
        <v>27790.838100000001</v>
      </c>
      <c r="J11" s="769">
        <v>102.09</v>
      </c>
      <c r="K11" s="835"/>
      <c r="L11" s="834"/>
      <c r="M11" s="834"/>
    </row>
    <row r="12" spans="1:13" ht="21" customHeight="1" thickBot="1">
      <c r="A12" s="821" t="s">
        <v>690</v>
      </c>
      <c r="B12" s="817">
        <v>483.83109999999999</v>
      </c>
      <c r="C12" s="818">
        <v>15768.32</v>
      </c>
      <c r="D12" s="817">
        <v>100.8507</v>
      </c>
      <c r="E12" s="819">
        <v>9565.1149999999998</v>
      </c>
      <c r="F12" s="819">
        <v>11636.112800000001</v>
      </c>
      <c r="G12" s="819">
        <v>22055.733899999999</v>
      </c>
      <c r="H12" s="819">
        <v>29960.000100000001</v>
      </c>
      <c r="I12" s="818">
        <v>18325.306700000001</v>
      </c>
      <c r="J12" s="817">
        <v>100.13</v>
      </c>
      <c r="K12" s="835"/>
      <c r="L12" s="834"/>
      <c r="M12" s="834"/>
    </row>
    <row r="13" spans="1:13" s="743" customFormat="1" ht="21" customHeight="1" thickTop="1">
      <c r="A13" s="714" t="s">
        <v>803</v>
      </c>
      <c r="B13" s="711">
        <v>2812.3240000000001</v>
      </c>
      <c r="C13" s="710">
        <v>21301.940299999998</v>
      </c>
      <c r="D13" s="711">
        <v>101.83450000000001</v>
      </c>
      <c r="E13" s="712">
        <v>11454.4326</v>
      </c>
      <c r="F13" s="712">
        <v>15559.260399999999</v>
      </c>
      <c r="G13" s="712">
        <v>29147.633399999999</v>
      </c>
      <c r="H13" s="712">
        <v>41549.159399999997</v>
      </c>
      <c r="I13" s="710">
        <v>25937.363099999999</v>
      </c>
      <c r="J13" s="711">
        <v>101.73</v>
      </c>
      <c r="K13" s="833"/>
      <c r="L13" s="832"/>
      <c r="M13" s="832"/>
    </row>
    <row r="16" spans="1:13">
      <c r="B16" s="830"/>
      <c r="C16" s="830"/>
      <c r="D16" s="830"/>
      <c r="E16" s="830"/>
      <c r="F16" s="830"/>
      <c r="G16" s="830"/>
      <c r="H16" s="830"/>
      <c r="I16" s="830"/>
      <c r="J16" s="830"/>
      <c r="K16" s="830"/>
      <c r="L16" s="830"/>
    </row>
    <row r="17" spans="1:12">
      <c r="A17" s="831"/>
      <c r="B17" s="830"/>
      <c r="C17" s="830"/>
      <c r="D17" s="830"/>
      <c r="E17" s="830"/>
      <c r="F17" s="830"/>
      <c r="G17" s="830"/>
      <c r="H17" s="830"/>
      <c r="I17" s="830"/>
      <c r="J17" s="830"/>
      <c r="K17" s="830"/>
      <c r="L17" s="830"/>
    </row>
    <row r="18" spans="1:12">
      <c r="B18" s="830"/>
      <c r="C18" s="830"/>
      <c r="D18" s="830"/>
      <c r="E18" s="830"/>
      <c r="F18" s="830"/>
      <c r="G18" s="830"/>
      <c r="H18" s="830"/>
      <c r="I18" s="830"/>
      <c r="J18" s="830"/>
      <c r="K18" s="830"/>
      <c r="L18" s="830"/>
    </row>
    <row r="19" spans="1:12">
      <c r="B19" s="830"/>
      <c r="C19" s="830"/>
      <c r="D19" s="830"/>
      <c r="E19" s="830"/>
      <c r="F19" s="830"/>
      <c r="G19" s="830"/>
      <c r="H19" s="830"/>
      <c r="I19" s="830"/>
      <c r="J19" s="830"/>
      <c r="K19" s="830"/>
      <c r="L19" s="830"/>
    </row>
    <row r="20" spans="1:12" ht="15">
      <c r="A20" s="829"/>
      <c r="B20" s="830"/>
      <c r="C20" s="830"/>
      <c r="D20" s="830"/>
      <c r="E20" s="830"/>
      <c r="F20" s="830"/>
      <c r="G20" s="830"/>
      <c r="H20" s="830"/>
      <c r="I20" s="830"/>
      <c r="J20" s="830"/>
      <c r="K20" s="830"/>
      <c r="L20" s="830"/>
    </row>
    <row r="21" spans="1:12" ht="15">
      <c r="A21" s="829"/>
      <c r="B21" s="830"/>
      <c r="C21" s="830"/>
      <c r="D21" s="830"/>
      <c r="E21" s="830"/>
      <c r="F21" s="830"/>
      <c r="G21" s="830"/>
      <c r="H21" s="830"/>
      <c r="I21" s="830"/>
      <c r="J21" s="830"/>
      <c r="K21" s="830"/>
      <c r="L21" s="830"/>
    </row>
    <row r="22" spans="1:12" ht="15">
      <c r="A22" s="829"/>
      <c r="B22" s="830"/>
      <c r="C22" s="830"/>
      <c r="D22" s="830"/>
      <c r="E22" s="830"/>
      <c r="F22" s="830"/>
      <c r="G22" s="830"/>
      <c r="H22" s="830"/>
      <c r="I22" s="830"/>
      <c r="J22" s="830"/>
      <c r="K22" s="830"/>
      <c r="L22" s="830"/>
    </row>
    <row r="23" spans="1:12" ht="15">
      <c r="A23" s="829"/>
      <c r="B23" s="830"/>
      <c r="C23" s="830"/>
      <c r="D23" s="830"/>
      <c r="E23" s="830"/>
      <c r="F23" s="830"/>
      <c r="G23" s="830"/>
      <c r="H23" s="830"/>
      <c r="I23" s="830"/>
      <c r="J23" s="830"/>
      <c r="K23" s="830"/>
      <c r="L23" s="830"/>
    </row>
    <row r="24" spans="1:12" ht="15">
      <c r="A24" s="829"/>
      <c r="B24" s="830"/>
      <c r="C24" s="830"/>
      <c r="D24" s="830"/>
      <c r="E24" s="830"/>
      <c r="F24" s="830"/>
      <c r="G24" s="830"/>
      <c r="H24" s="830"/>
      <c r="I24" s="830"/>
      <c r="J24" s="830"/>
      <c r="K24" s="830"/>
      <c r="L24" s="830"/>
    </row>
    <row r="25" spans="1:12" ht="15">
      <c r="A25" s="829"/>
      <c r="B25" s="830"/>
      <c r="C25" s="830"/>
      <c r="D25" s="830"/>
      <c r="E25" s="830"/>
      <c r="F25" s="830"/>
      <c r="G25" s="830"/>
      <c r="H25" s="830"/>
      <c r="I25" s="830"/>
      <c r="J25" s="830"/>
      <c r="K25" s="830"/>
      <c r="L25" s="830"/>
    </row>
    <row r="26" spans="1:12" ht="15">
      <c r="A26" s="829"/>
    </row>
  </sheetData>
  <mergeCells count="8">
    <mergeCell ref="A2:J2"/>
    <mergeCell ref="A3:J3"/>
    <mergeCell ref="A4:J4"/>
    <mergeCell ref="A5:A7"/>
    <mergeCell ref="B5:B6"/>
    <mergeCell ref="C5:D5"/>
    <mergeCell ref="E5:H5"/>
    <mergeCell ref="I5:J5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96" orientation="landscape" r:id="rId1"/>
  <headerFooter>
    <oddHeader>&amp;RStrana 13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Z19"/>
  <sheetViews>
    <sheetView zoomScale="130" zoomScaleNormal="130" workbookViewId="0">
      <selection activeCell="D25" sqref="D25"/>
    </sheetView>
  </sheetViews>
  <sheetFormatPr defaultColWidth="7.28515625" defaultRowHeight="12.75"/>
  <cols>
    <col min="1" max="1" width="29.140625" style="827" customWidth="1"/>
    <col min="2" max="2" width="13.28515625" style="827" customWidth="1"/>
    <col min="3" max="10" width="10" style="827" customWidth="1"/>
    <col min="11" max="254" width="7.28515625" style="827"/>
    <col min="255" max="255" width="23.5703125" style="827" customWidth="1"/>
    <col min="256" max="256" width="11.7109375" style="827" customWidth="1"/>
    <col min="257" max="262" width="7.85546875" style="827" customWidth="1"/>
    <col min="263" max="510" width="7.28515625" style="827"/>
    <col min="511" max="511" width="23.5703125" style="827" customWidth="1"/>
    <col min="512" max="512" width="11.7109375" style="827" customWidth="1"/>
    <col min="513" max="518" width="7.85546875" style="827" customWidth="1"/>
    <col min="519" max="766" width="7.28515625" style="827"/>
    <col min="767" max="767" width="23.5703125" style="827" customWidth="1"/>
    <col min="768" max="768" width="11.7109375" style="827" customWidth="1"/>
    <col min="769" max="774" width="7.85546875" style="827" customWidth="1"/>
    <col min="775" max="1022" width="7.28515625" style="827"/>
    <col min="1023" max="1023" width="23.5703125" style="827" customWidth="1"/>
    <col min="1024" max="1024" width="11.7109375" style="827" customWidth="1"/>
    <col min="1025" max="1030" width="7.85546875" style="827" customWidth="1"/>
    <col min="1031" max="1278" width="7.28515625" style="827"/>
    <col min="1279" max="1279" width="23.5703125" style="827" customWidth="1"/>
    <col min="1280" max="1280" width="11.7109375" style="827" customWidth="1"/>
    <col min="1281" max="1286" width="7.85546875" style="827" customWidth="1"/>
    <col min="1287" max="1534" width="7.28515625" style="827"/>
    <col min="1535" max="1535" width="23.5703125" style="827" customWidth="1"/>
    <col min="1536" max="1536" width="11.7109375" style="827" customWidth="1"/>
    <col min="1537" max="1542" width="7.85546875" style="827" customWidth="1"/>
    <col min="1543" max="1790" width="7.28515625" style="827"/>
    <col min="1791" max="1791" width="23.5703125" style="827" customWidth="1"/>
    <col min="1792" max="1792" width="11.7109375" style="827" customWidth="1"/>
    <col min="1793" max="1798" width="7.85546875" style="827" customWidth="1"/>
    <col min="1799" max="2046" width="7.28515625" style="827"/>
    <col min="2047" max="2047" width="23.5703125" style="827" customWidth="1"/>
    <col min="2048" max="2048" width="11.7109375" style="827" customWidth="1"/>
    <col min="2049" max="2054" width="7.85546875" style="827" customWidth="1"/>
    <col min="2055" max="2302" width="7.28515625" style="827"/>
    <col min="2303" max="2303" width="23.5703125" style="827" customWidth="1"/>
    <col min="2304" max="2304" width="11.7109375" style="827" customWidth="1"/>
    <col min="2305" max="2310" width="7.85546875" style="827" customWidth="1"/>
    <col min="2311" max="2558" width="7.28515625" style="827"/>
    <col min="2559" max="2559" width="23.5703125" style="827" customWidth="1"/>
    <col min="2560" max="2560" width="11.7109375" style="827" customWidth="1"/>
    <col min="2561" max="2566" width="7.85546875" style="827" customWidth="1"/>
    <col min="2567" max="2814" width="7.28515625" style="827"/>
    <col min="2815" max="2815" width="23.5703125" style="827" customWidth="1"/>
    <col min="2816" max="2816" width="11.7109375" style="827" customWidth="1"/>
    <col min="2817" max="2822" width="7.85546875" style="827" customWidth="1"/>
    <col min="2823" max="3070" width="7.28515625" style="827"/>
    <col min="3071" max="3071" width="23.5703125" style="827" customWidth="1"/>
    <col min="3072" max="3072" width="11.7109375" style="827" customWidth="1"/>
    <col min="3073" max="3078" width="7.85546875" style="827" customWidth="1"/>
    <col min="3079" max="3326" width="7.28515625" style="827"/>
    <col min="3327" max="3327" width="23.5703125" style="827" customWidth="1"/>
    <col min="3328" max="3328" width="11.7109375" style="827" customWidth="1"/>
    <col min="3329" max="3334" width="7.85546875" style="827" customWidth="1"/>
    <col min="3335" max="3582" width="7.28515625" style="827"/>
    <col min="3583" max="3583" width="23.5703125" style="827" customWidth="1"/>
    <col min="3584" max="3584" width="11.7109375" style="827" customWidth="1"/>
    <col min="3585" max="3590" width="7.85546875" style="827" customWidth="1"/>
    <col min="3591" max="3838" width="7.28515625" style="827"/>
    <col min="3839" max="3839" width="23.5703125" style="827" customWidth="1"/>
    <col min="3840" max="3840" width="11.7109375" style="827" customWidth="1"/>
    <col min="3841" max="3846" width="7.85546875" style="827" customWidth="1"/>
    <col min="3847" max="4094" width="7.28515625" style="827"/>
    <col min="4095" max="4095" width="23.5703125" style="827" customWidth="1"/>
    <col min="4096" max="4096" width="11.7109375" style="827" customWidth="1"/>
    <col min="4097" max="4102" width="7.85546875" style="827" customWidth="1"/>
    <col min="4103" max="4350" width="7.28515625" style="827"/>
    <col min="4351" max="4351" width="23.5703125" style="827" customWidth="1"/>
    <col min="4352" max="4352" width="11.7109375" style="827" customWidth="1"/>
    <col min="4353" max="4358" width="7.85546875" style="827" customWidth="1"/>
    <col min="4359" max="4606" width="7.28515625" style="827"/>
    <col min="4607" max="4607" width="23.5703125" style="827" customWidth="1"/>
    <col min="4608" max="4608" width="11.7109375" style="827" customWidth="1"/>
    <col min="4609" max="4614" width="7.85546875" style="827" customWidth="1"/>
    <col min="4615" max="4862" width="7.28515625" style="827"/>
    <col min="4863" max="4863" width="23.5703125" style="827" customWidth="1"/>
    <col min="4864" max="4864" width="11.7109375" style="827" customWidth="1"/>
    <col min="4865" max="4870" width="7.85546875" style="827" customWidth="1"/>
    <col min="4871" max="5118" width="7.28515625" style="827"/>
    <col min="5119" max="5119" width="23.5703125" style="827" customWidth="1"/>
    <col min="5120" max="5120" width="11.7109375" style="827" customWidth="1"/>
    <col min="5121" max="5126" width="7.85546875" style="827" customWidth="1"/>
    <col min="5127" max="5374" width="7.28515625" style="827"/>
    <col min="5375" max="5375" width="23.5703125" style="827" customWidth="1"/>
    <col min="5376" max="5376" width="11.7109375" style="827" customWidth="1"/>
    <col min="5377" max="5382" width="7.85546875" style="827" customWidth="1"/>
    <col min="5383" max="5630" width="7.28515625" style="827"/>
    <col min="5631" max="5631" width="23.5703125" style="827" customWidth="1"/>
    <col min="5632" max="5632" width="11.7109375" style="827" customWidth="1"/>
    <col min="5633" max="5638" width="7.85546875" style="827" customWidth="1"/>
    <col min="5639" max="5886" width="7.28515625" style="827"/>
    <col min="5887" max="5887" width="23.5703125" style="827" customWidth="1"/>
    <col min="5888" max="5888" width="11.7109375" style="827" customWidth="1"/>
    <col min="5889" max="5894" width="7.85546875" style="827" customWidth="1"/>
    <col min="5895" max="6142" width="7.28515625" style="827"/>
    <col min="6143" max="6143" width="23.5703125" style="827" customWidth="1"/>
    <col min="6144" max="6144" width="11.7109375" style="827" customWidth="1"/>
    <col min="6145" max="6150" width="7.85546875" style="827" customWidth="1"/>
    <col min="6151" max="6398" width="7.28515625" style="827"/>
    <col min="6399" max="6399" width="23.5703125" style="827" customWidth="1"/>
    <col min="6400" max="6400" width="11.7109375" style="827" customWidth="1"/>
    <col min="6401" max="6406" width="7.85546875" style="827" customWidth="1"/>
    <col min="6407" max="6654" width="7.28515625" style="827"/>
    <col min="6655" max="6655" width="23.5703125" style="827" customWidth="1"/>
    <col min="6656" max="6656" width="11.7109375" style="827" customWidth="1"/>
    <col min="6657" max="6662" width="7.85546875" style="827" customWidth="1"/>
    <col min="6663" max="6910" width="7.28515625" style="827"/>
    <col min="6911" max="6911" width="23.5703125" style="827" customWidth="1"/>
    <col min="6912" max="6912" width="11.7109375" style="827" customWidth="1"/>
    <col min="6913" max="6918" width="7.85546875" style="827" customWidth="1"/>
    <col min="6919" max="7166" width="7.28515625" style="827"/>
    <col min="7167" max="7167" width="23.5703125" style="827" customWidth="1"/>
    <col min="7168" max="7168" width="11.7109375" style="827" customWidth="1"/>
    <col min="7169" max="7174" width="7.85546875" style="827" customWidth="1"/>
    <col min="7175" max="7422" width="7.28515625" style="827"/>
    <col min="7423" max="7423" width="23.5703125" style="827" customWidth="1"/>
    <col min="7424" max="7424" width="11.7109375" style="827" customWidth="1"/>
    <col min="7425" max="7430" width="7.85546875" style="827" customWidth="1"/>
    <col min="7431" max="7678" width="7.28515625" style="827"/>
    <col min="7679" max="7679" width="23.5703125" style="827" customWidth="1"/>
    <col min="7680" max="7680" width="11.7109375" style="827" customWidth="1"/>
    <col min="7681" max="7686" width="7.85546875" style="827" customWidth="1"/>
    <col min="7687" max="7934" width="7.28515625" style="827"/>
    <col min="7935" max="7935" width="23.5703125" style="827" customWidth="1"/>
    <col min="7936" max="7936" width="11.7109375" style="827" customWidth="1"/>
    <col min="7937" max="7942" width="7.85546875" style="827" customWidth="1"/>
    <col min="7943" max="8190" width="7.28515625" style="827"/>
    <col min="8191" max="8191" width="23.5703125" style="827" customWidth="1"/>
    <col min="8192" max="8192" width="11.7109375" style="827" customWidth="1"/>
    <col min="8193" max="8198" width="7.85546875" style="827" customWidth="1"/>
    <col min="8199" max="8446" width="7.28515625" style="827"/>
    <col min="8447" max="8447" width="23.5703125" style="827" customWidth="1"/>
    <col min="8448" max="8448" width="11.7109375" style="827" customWidth="1"/>
    <col min="8449" max="8454" width="7.85546875" style="827" customWidth="1"/>
    <col min="8455" max="8702" width="7.28515625" style="827"/>
    <col min="8703" max="8703" width="23.5703125" style="827" customWidth="1"/>
    <col min="8704" max="8704" width="11.7109375" style="827" customWidth="1"/>
    <col min="8705" max="8710" width="7.85546875" style="827" customWidth="1"/>
    <col min="8711" max="8958" width="7.28515625" style="827"/>
    <col min="8959" max="8959" width="23.5703125" style="827" customWidth="1"/>
    <col min="8960" max="8960" width="11.7109375" style="827" customWidth="1"/>
    <col min="8961" max="8966" width="7.85546875" style="827" customWidth="1"/>
    <col min="8967" max="9214" width="7.28515625" style="827"/>
    <col min="9215" max="9215" width="23.5703125" style="827" customWidth="1"/>
    <col min="9216" max="9216" width="11.7109375" style="827" customWidth="1"/>
    <col min="9217" max="9222" width="7.85546875" style="827" customWidth="1"/>
    <col min="9223" max="9470" width="7.28515625" style="827"/>
    <col min="9471" max="9471" width="23.5703125" style="827" customWidth="1"/>
    <col min="9472" max="9472" width="11.7109375" style="827" customWidth="1"/>
    <col min="9473" max="9478" width="7.85546875" style="827" customWidth="1"/>
    <col min="9479" max="9726" width="7.28515625" style="827"/>
    <col min="9727" max="9727" width="23.5703125" style="827" customWidth="1"/>
    <col min="9728" max="9728" width="11.7109375" style="827" customWidth="1"/>
    <col min="9729" max="9734" width="7.85546875" style="827" customWidth="1"/>
    <col min="9735" max="9982" width="7.28515625" style="827"/>
    <col min="9983" max="9983" width="23.5703125" style="827" customWidth="1"/>
    <col min="9984" max="9984" width="11.7109375" style="827" customWidth="1"/>
    <col min="9985" max="9990" width="7.85546875" style="827" customWidth="1"/>
    <col min="9991" max="10238" width="7.28515625" style="827"/>
    <col min="10239" max="10239" width="23.5703125" style="827" customWidth="1"/>
    <col min="10240" max="10240" width="11.7109375" style="827" customWidth="1"/>
    <col min="10241" max="10246" width="7.85546875" style="827" customWidth="1"/>
    <col min="10247" max="10494" width="7.28515625" style="827"/>
    <col min="10495" max="10495" width="23.5703125" style="827" customWidth="1"/>
    <col min="10496" max="10496" width="11.7109375" style="827" customWidth="1"/>
    <col min="10497" max="10502" width="7.85546875" style="827" customWidth="1"/>
    <col min="10503" max="10750" width="7.28515625" style="827"/>
    <col min="10751" max="10751" width="23.5703125" style="827" customWidth="1"/>
    <col min="10752" max="10752" width="11.7109375" style="827" customWidth="1"/>
    <col min="10753" max="10758" width="7.85546875" style="827" customWidth="1"/>
    <col min="10759" max="11006" width="7.28515625" style="827"/>
    <col min="11007" max="11007" width="23.5703125" style="827" customWidth="1"/>
    <col min="11008" max="11008" width="11.7109375" style="827" customWidth="1"/>
    <col min="11009" max="11014" width="7.85546875" style="827" customWidth="1"/>
    <col min="11015" max="11262" width="7.28515625" style="827"/>
    <col min="11263" max="11263" width="23.5703125" style="827" customWidth="1"/>
    <col min="11264" max="11264" width="11.7109375" style="827" customWidth="1"/>
    <col min="11265" max="11270" width="7.85546875" style="827" customWidth="1"/>
    <col min="11271" max="11518" width="7.28515625" style="827"/>
    <col min="11519" max="11519" width="23.5703125" style="827" customWidth="1"/>
    <col min="11520" max="11520" width="11.7109375" style="827" customWidth="1"/>
    <col min="11521" max="11526" width="7.85546875" style="827" customWidth="1"/>
    <col min="11527" max="11774" width="7.28515625" style="827"/>
    <col min="11775" max="11775" width="23.5703125" style="827" customWidth="1"/>
    <col min="11776" max="11776" width="11.7109375" style="827" customWidth="1"/>
    <col min="11777" max="11782" width="7.85546875" style="827" customWidth="1"/>
    <col min="11783" max="12030" width="7.28515625" style="827"/>
    <col min="12031" max="12031" width="23.5703125" style="827" customWidth="1"/>
    <col min="12032" max="12032" width="11.7109375" style="827" customWidth="1"/>
    <col min="12033" max="12038" width="7.85546875" style="827" customWidth="1"/>
    <col min="12039" max="12286" width="7.28515625" style="827"/>
    <col min="12287" max="12287" width="23.5703125" style="827" customWidth="1"/>
    <col min="12288" max="12288" width="11.7109375" style="827" customWidth="1"/>
    <col min="12289" max="12294" width="7.85546875" style="827" customWidth="1"/>
    <col min="12295" max="12542" width="7.28515625" style="827"/>
    <col min="12543" max="12543" width="23.5703125" style="827" customWidth="1"/>
    <col min="12544" max="12544" width="11.7109375" style="827" customWidth="1"/>
    <col min="12545" max="12550" width="7.85546875" style="827" customWidth="1"/>
    <col min="12551" max="12798" width="7.28515625" style="827"/>
    <col min="12799" max="12799" width="23.5703125" style="827" customWidth="1"/>
    <col min="12800" max="12800" width="11.7109375" style="827" customWidth="1"/>
    <col min="12801" max="12806" width="7.85546875" style="827" customWidth="1"/>
    <col min="12807" max="13054" width="7.28515625" style="827"/>
    <col min="13055" max="13055" width="23.5703125" style="827" customWidth="1"/>
    <col min="13056" max="13056" width="11.7109375" style="827" customWidth="1"/>
    <col min="13057" max="13062" width="7.85546875" style="827" customWidth="1"/>
    <col min="13063" max="13310" width="7.28515625" style="827"/>
    <col min="13311" max="13311" width="23.5703125" style="827" customWidth="1"/>
    <col min="13312" max="13312" width="11.7109375" style="827" customWidth="1"/>
    <col min="13313" max="13318" width="7.85546875" style="827" customWidth="1"/>
    <col min="13319" max="13566" width="7.28515625" style="827"/>
    <col min="13567" max="13567" width="23.5703125" style="827" customWidth="1"/>
    <col min="13568" max="13568" width="11.7109375" style="827" customWidth="1"/>
    <col min="13569" max="13574" width="7.85546875" style="827" customWidth="1"/>
    <col min="13575" max="13822" width="7.28515625" style="827"/>
    <col min="13823" max="13823" width="23.5703125" style="827" customWidth="1"/>
    <col min="13824" max="13824" width="11.7109375" style="827" customWidth="1"/>
    <col min="13825" max="13830" width="7.85546875" style="827" customWidth="1"/>
    <col min="13831" max="14078" width="7.28515625" style="827"/>
    <col min="14079" max="14079" width="23.5703125" style="827" customWidth="1"/>
    <col min="14080" max="14080" width="11.7109375" style="827" customWidth="1"/>
    <col min="14081" max="14086" width="7.85546875" style="827" customWidth="1"/>
    <col min="14087" max="14334" width="7.28515625" style="827"/>
    <col min="14335" max="14335" width="23.5703125" style="827" customWidth="1"/>
    <col min="14336" max="14336" width="11.7109375" style="827" customWidth="1"/>
    <col min="14337" max="14342" width="7.85546875" style="827" customWidth="1"/>
    <col min="14343" max="14590" width="7.28515625" style="827"/>
    <col min="14591" max="14591" width="23.5703125" style="827" customWidth="1"/>
    <col min="14592" max="14592" width="11.7109375" style="827" customWidth="1"/>
    <col min="14593" max="14598" width="7.85546875" style="827" customWidth="1"/>
    <col min="14599" max="14846" width="7.28515625" style="827"/>
    <col min="14847" max="14847" width="23.5703125" style="827" customWidth="1"/>
    <col min="14848" max="14848" width="11.7109375" style="827" customWidth="1"/>
    <col min="14849" max="14854" width="7.85546875" style="827" customWidth="1"/>
    <col min="14855" max="15102" width="7.28515625" style="827"/>
    <col min="15103" max="15103" width="23.5703125" style="827" customWidth="1"/>
    <col min="15104" max="15104" width="11.7109375" style="827" customWidth="1"/>
    <col min="15105" max="15110" width="7.85546875" style="827" customWidth="1"/>
    <col min="15111" max="15358" width="7.28515625" style="827"/>
    <col min="15359" max="15359" width="23.5703125" style="827" customWidth="1"/>
    <col min="15360" max="15360" width="11.7109375" style="827" customWidth="1"/>
    <col min="15361" max="15366" width="7.85546875" style="827" customWidth="1"/>
    <col min="15367" max="15614" width="7.28515625" style="827"/>
    <col min="15615" max="15615" width="23.5703125" style="827" customWidth="1"/>
    <col min="15616" max="15616" width="11.7109375" style="827" customWidth="1"/>
    <col min="15617" max="15622" width="7.85546875" style="827" customWidth="1"/>
    <col min="15623" max="15870" width="7.28515625" style="827"/>
    <col min="15871" max="15871" width="23.5703125" style="827" customWidth="1"/>
    <col min="15872" max="15872" width="11.7109375" style="827" customWidth="1"/>
    <col min="15873" max="15878" width="7.85546875" style="827" customWidth="1"/>
    <col min="15879" max="16126" width="7.28515625" style="827"/>
    <col min="16127" max="16127" width="23.5703125" style="827" customWidth="1"/>
    <col min="16128" max="16128" width="11.7109375" style="827" customWidth="1"/>
    <col min="16129" max="16134" width="7.85546875" style="827" customWidth="1"/>
    <col min="16135" max="16384" width="7.28515625" style="827"/>
  </cols>
  <sheetData>
    <row r="1" spans="1:26" s="737" customFormat="1" ht="28.5" customHeight="1" thickBot="1">
      <c r="A1" s="746" t="s">
        <v>637</v>
      </c>
      <c r="B1" s="746"/>
      <c r="C1" s="1599" t="s">
        <v>424</v>
      </c>
      <c r="D1" s="1599"/>
      <c r="E1" s="1599"/>
      <c r="F1" s="1599"/>
      <c r="G1" s="746"/>
      <c r="H1" s="746"/>
      <c r="I1" s="746"/>
      <c r="J1" s="745" t="s">
        <v>530</v>
      </c>
      <c r="K1" s="739"/>
      <c r="L1" s="738"/>
      <c r="Z1" s="778" t="s">
        <v>689</v>
      </c>
    </row>
    <row r="2" spans="1:26" s="828" customFormat="1" ht="18.75" customHeight="1">
      <c r="A2" s="1618"/>
      <c r="B2" s="1618"/>
      <c r="C2" s="1618"/>
      <c r="D2" s="1618"/>
      <c r="E2" s="1618"/>
      <c r="F2" s="1618"/>
      <c r="G2" s="1618"/>
      <c r="H2" s="1618"/>
      <c r="I2" s="1618"/>
      <c r="J2" s="1618"/>
      <c r="K2" s="739"/>
      <c r="L2" s="738"/>
    </row>
    <row r="3" spans="1:26" ht="18.75" customHeight="1">
      <c r="A3" s="1600" t="s">
        <v>529</v>
      </c>
      <c r="B3" s="1600"/>
      <c r="C3" s="1600"/>
      <c r="D3" s="1600"/>
      <c r="E3" s="1600"/>
      <c r="F3" s="1600"/>
      <c r="G3" s="1600"/>
      <c r="H3" s="1600"/>
      <c r="I3" s="1600"/>
      <c r="J3" s="1600"/>
      <c r="K3" s="836"/>
      <c r="L3" s="836"/>
    </row>
    <row r="4" spans="1:26" ht="18.75" customHeight="1">
      <c r="A4" s="1626"/>
      <c r="B4" s="1626"/>
      <c r="C4" s="1626"/>
      <c r="D4" s="1626"/>
      <c r="E4" s="1626"/>
      <c r="F4" s="1626"/>
      <c r="G4" s="1626"/>
      <c r="H4" s="1626"/>
      <c r="I4" s="1626"/>
      <c r="J4" s="1626"/>
      <c r="K4" s="836"/>
      <c r="L4" s="836"/>
    </row>
    <row r="5" spans="1:26" ht="16.5" customHeight="1">
      <c r="A5" s="1607" t="s">
        <v>810</v>
      </c>
      <c r="B5" s="1607" t="s">
        <v>634</v>
      </c>
      <c r="C5" s="1601" t="s">
        <v>687</v>
      </c>
      <c r="D5" s="1602"/>
      <c r="E5" s="1601" t="s">
        <v>686</v>
      </c>
      <c r="F5" s="1611"/>
      <c r="G5" s="1611"/>
      <c r="H5" s="1602"/>
      <c r="I5" s="1601" t="s">
        <v>633</v>
      </c>
      <c r="J5" s="1602"/>
    </row>
    <row r="6" spans="1:26" ht="32.25" customHeight="1">
      <c r="A6" s="1608"/>
      <c r="B6" s="1610"/>
      <c r="C6" s="733" t="s">
        <v>631</v>
      </c>
      <c r="D6" s="733" t="s">
        <v>196</v>
      </c>
      <c r="E6" s="733" t="s">
        <v>685</v>
      </c>
      <c r="F6" s="733" t="s">
        <v>684</v>
      </c>
      <c r="G6" s="733" t="s">
        <v>683</v>
      </c>
      <c r="H6" s="733" t="s">
        <v>682</v>
      </c>
      <c r="I6" s="733" t="s">
        <v>631</v>
      </c>
      <c r="J6" s="733" t="s">
        <v>196</v>
      </c>
    </row>
    <row r="7" spans="1:26" ht="16.5" customHeight="1" thickBot="1">
      <c r="A7" s="1609"/>
      <c r="B7" s="732" t="s">
        <v>681</v>
      </c>
      <c r="C7" s="732" t="s">
        <v>606</v>
      </c>
      <c r="D7" s="732" t="s">
        <v>163</v>
      </c>
      <c r="E7" s="732" t="s">
        <v>606</v>
      </c>
      <c r="F7" s="732" t="s">
        <v>606</v>
      </c>
      <c r="G7" s="732" t="s">
        <v>606</v>
      </c>
      <c r="H7" s="732" t="s">
        <v>606</v>
      </c>
      <c r="I7" s="732" t="s">
        <v>606</v>
      </c>
      <c r="J7" s="732" t="s">
        <v>163</v>
      </c>
    </row>
    <row r="8" spans="1:26" ht="22.5" hidden="1" customHeight="1">
      <c r="A8" s="777"/>
      <c r="B8" s="777"/>
      <c r="C8" s="777"/>
      <c r="D8" s="777"/>
      <c r="E8" s="777"/>
      <c r="F8" s="777"/>
      <c r="G8" s="777"/>
      <c r="H8" s="777"/>
      <c r="I8" s="777"/>
      <c r="J8" s="777"/>
    </row>
    <row r="9" spans="1:26" ht="22.5" hidden="1" customHeight="1" thickBot="1">
      <c r="A9" s="777"/>
      <c r="B9" s="777"/>
      <c r="C9" s="777"/>
      <c r="D9" s="777"/>
      <c r="E9" s="777"/>
      <c r="F9" s="777"/>
      <c r="G9" s="777"/>
      <c r="H9" s="777"/>
      <c r="I9" s="777"/>
      <c r="J9" s="777"/>
    </row>
    <row r="10" spans="1:26" ht="10.5" customHeight="1">
      <c r="A10" s="731"/>
      <c r="B10" s="729"/>
      <c r="C10" s="728"/>
      <c r="D10" s="775"/>
      <c r="E10" s="776"/>
      <c r="F10" s="776"/>
      <c r="G10" s="776"/>
      <c r="H10" s="776"/>
      <c r="I10" s="728"/>
      <c r="J10" s="775"/>
    </row>
    <row r="11" spans="1:26" ht="20.25" customHeight="1">
      <c r="A11" s="774" t="s">
        <v>809</v>
      </c>
      <c r="B11" s="723">
        <v>2753.1262999999999</v>
      </c>
      <c r="C11" s="722">
        <v>21357.375499999998</v>
      </c>
      <c r="D11" s="723">
        <v>101.792</v>
      </c>
      <c r="E11" s="724">
        <v>11550.457899999999</v>
      </c>
      <c r="F11" s="724">
        <v>15653.694100000001</v>
      </c>
      <c r="G11" s="724">
        <v>29190.6639</v>
      </c>
      <c r="H11" s="724">
        <v>41582.113599999997</v>
      </c>
      <c r="I11" s="722">
        <v>26003.3433</v>
      </c>
      <c r="J11" s="723">
        <v>101.71</v>
      </c>
    </row>
    <row r="12" spans="1:26" ht="20.25" customHeight="1" thickBot="1">
      <c r="A12" s="773" t="s">
        <v>808</v>
      </c>
      <c r="B12" s="769">
        <v>59.188899999999997</v>
      </c>
      <c r="C12" s="770">
        <v>18083.5442</v>
      </c>
      <c r="D12" s="769">
        <v>101.59350000000001</v>
      </c>
      <c r="E12" s="771">
        <v>9460.8376000000007</v>
      </c>
      <c r="F12" s="771">
        <v>11806.493700000001</v>
      </c>
      <c r="G12" s="771">
        <v>26448.973000000002</v>
      </c>
      <c r="H12" s="771">
        <v>39567.325700000001</v>
      </c>
      <c r="I12" s="770">
        <v>22869.947100000001</v>
      </c>
      <c r="J12" s="769">
        <v>103.74</v>
      </c>
    </row>
    <row r="13" spans="1:26" s="743" customFormat="1" ht="20.25" customHeight="1" thickTop="1">
      <c r="A13" s="714" t="s">
        <v>803</v>
      </c>
      <c r="B13" s="711">
        <v>2812.3240000000001</v>
      </c>
      <c r="C13" s="710">
        <v>21301.940299999998</v>
      </c>
      <c r="D13" s="711">
        <v>101.83450000000001</v>
      </c>
      <c r="E13" s="712">
        <v>11454.4326</v>
      </c>
      <c r="F13" s="712">
        <v>15559.260399999999</v>
      </c>
      <c r="G13" s="712">
        <v>29147.633399999999</v>
      </c>
      <c r="H13" s="712">
        <v>41549.159399999997</v>
      </c>
      <c r="I13" s="710">
        <v>25937.363099999999</v>
      </c>
      <c r="J13" s="711">
        <v>101.73</v>
      </c>
    </row>
    <row r="15" spans="1:26">
      <c r="A15" s="838"/>
    </row>
    <row r="16" spans="1:26">
      <c r="A16" s="834"/>
    </row>
    <row r="17" spans="1:1">
      <c r="A17" s="834"/>
    </row>
    <row r="18" spans="1:1">
      <c r="A18" s="837"/>
    </row>
    <row r="19" spans="1:1">
      <c r="A19" s="834"/>
    </row>
  </sheetData>
  <mergeCells count="9">
    <mergeCell ref="C1:F1"/>
    <mergeCell ref="A2:J2"/>
    <mergeCell ref="A3:J3"/>
    <mergeCell ref="A4:J4"/>
    <mergeCell ref="A5:A7"/>
    <mergeCell ref="B5:B6"/>
    <mergeCell ref="C5:D5"/>
    <mergeCell ref="E5:H5"/>
    <mergeCell ref="I5:J5"/>
  </mergeCell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  <headerFooter>
    <oddHeader>&amp;RStrana 14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workbookViewId="0">
      <selection activeCell="G21" sqref="G21"/>
    </sheetView>
  </sheetViews>
  <sheetFormatPr defaultRowHeight="12.75"/>
  <cols>
    <col min="1" max="1" width="25.7109375" style="858" customWidth="1"/>
    <col min="2" max="13" width="10.7109375" style="858" customWidth="1"/>
    <col min="14" max="256" width="9.140625" style="858"/>
    <col min="257" max="257" width="25.7109375" style="858" customWidth="1"/>
    <col min="258" max="269" width="10.7109375" style="858" customWidth="1"/>
    <col min="270" max="512" width="9.140625" style="858"/>
    <col min="513" max="513" width="25.7109375" style="858" customWidth="1"/>
    <col min="514" max="525" width="10.7109375" style="858" customWidth="1"/>
    <col min="526" max="768" width="9.140625" style="858"/>
    <col min="769" max="769" width="25.7109375" style="858" customWidth="1"/>
    <col min="770" max="781" width="10.7109375" style="858" customWidth="1"/>
    <col min="782" max="1024" width="9.140625" style="858"/>
    <col min="1025" max="1025" width="25.7109375" style="858" customWidth="1"/>
    <col min="1026" max="1037" width="10.7109375" style="858" customWidth="1"/>
    <col min="1038" max="1280" width="9.140625" style="858"/>
    <col min="1281" max="1281" width="25.7109375" style="858" customWidth="1"/>
    <col min="1282" max="1293" width="10.7109375" style="858" customWidth="1"/>
    <col min="1294" max="1536" width="9.140625" style="858"/>
    <col min="1537" max="1537" width="25.7109375" style="858" customWidth="1"/>
    <col min="1538" max="1549" width="10.7109375" style="858" customWidth="1"/>
    <col min="1550" max="1792" width="9.140625" style="858"/>
    <col min="1793" max="1793" width="25.7109375" style="858" customWidth="1"/>
    <col min="1794" max="1805" width="10.7109375" style="858" customWidth="1"/>
    <col min="1806" max="2048" width="9.140625" style="858"/>
    <col min="2049" max="2049" width="25.7109375" style="858" customWidth="1"/>
    <col min="2050" max="2061" width="10.7109375" style="858" customWidth="1"/>
    <col min="2062" max="2304" width="9.140625" style="858"/>
    <col min="2305" max="2305" width="25.7109375" style="858" customWidth="1"/>
    <col min="2306" max="2317" width="10.7109375" style="858" customWidth="1"/>
    <col min="2318" max="2560" width="9.140625" style="858"/>
    <col min="2561" max="2561" width="25.7109375" style="858" customWidth="1"/>
    <col min="2562" max="2573" width="10.7109375" style="858" customWidth="1"/>
    <col min="2574" max="2816" width="9.140625" style="858"/>
    <col min="2817" max="2817" width="25.7109375" style="858" customWidth="1"/>
    <col min="2818" max="2829" width="10.7109375" style="858" customWidth="1"/>
    <col min="2830" max="3072" width="9.140625" style="858"/>
    <col min="3073" max="3073" width="25.7109375" style="858" customWidth="1"/>
    <col min="3074" max="3085" width="10.7109375" style="858" customWidth="1"/>
    <col min="3086" max="3328" width="9.140625" style="858"/>
    <col min="3329" max="3329" width="25.7109375" style="858" customWidth="1"/>
    <col min="3330" max="3341" width="10.7109375" style="858" customWidth="1"/>
    <col min="3342" max="3584" width="9.140625" style="858"/>
    <col min="3585" max="3585" width="25.7109375" style="858" customWidth="1"/>
    <col min="3586" max="3597" width="10.7109375" style="858" customWidth="1"/>
    <col min="3598" max="3840" width="9.140625" style="858"/>
    <col min="3841" max="3841" width="25.7109375" style="858" customWidth="1"/>
    <col min="3842" max="3853" width="10.7109375" style="858" customWidth="1"/>
    <col min="3854" max="4096" width="9.140625" style="858"/>
    <col min="4097" max="4097" width="25.7109375" style="858" customWidth="1"/>
    <col min="4098" max="4109" width="10.7109375" style="858" customWidth="1"/>
    <col min="4110" max="4352" width="9.140625" style="858"/>
    <col min="4353" max="4353" width="25.7109375" style="858" customWidth="1"/>
    <col min="4354" max="4365" width="10.7109375" style="858" customWidth="1"/>
    <col min="4366" max="4608" width="9.140625" style="858"/>
    <col min="4609" max="4609" width="25.7109375" style="858" customWidth="1"/>
    <col min="4610" max="4621" width="10.7109375" style="858" customWidth="1"/>
    <col min="4622" max="4864" width="9.140625" style="858"/>
    <col min="4865" max="4865" width="25.7109375" style="858" customWidth="1"/>
    <col min="4866" max="4877" width="10.7109375" style="858" customWidth="1"/>
    <col min="4878" max="5120" width="9.140625" style="858"/>
    <col min="5121" max="5121" width="25.7109375" style="858" customWidth="1"/>
    <col min="5122" max="5133" width="10.7109375" style="858" customWidth="1"/>
    <col min="5134" max="5376" width="9.140625" style="858"/>
    <col min="5377" max="5377" width="25.7109375" style="858" customWidth="1"/>
    <col min="5378" max="5389" width="10.7109375" style="858" customWidth="1"/>
    <col min="5390" max="5632" width="9.140625" style="858"/>
    <col min="5633" max="5633" width="25.7109375" style="858" customWidth="1"/>
    <col min="5634" max="5645" width="10.7109375" style="858" customWidth="1"/>
    <col min="5646" max="5888" width="9.140625" style="858"/>
    <col min="5889" max="5889" width="25.7109375" style="858" customWidth="1"/>
    <col min="5890" max="5901" width="10.7109375" style="858" customWidth="1"/>
    <col min="5902" max="6144" width="9.140625" style="858"/>
    <col min="6145" max="6145" width="25.7109375" style="858" customWidth="1"/>
    <col min="6146" max="6157" width="10.7109375" style="858" customWidth="1"/>
    <col min="6158" max="6400" width="9.140625" style="858"/>
    <col min="6401" max="6401" width="25.7109375" style="858" customWidth="1"/>
    <col min="6402" max="6413" width="10.7109375" style="858" customWidth="1"/>
    <col min="6414" max="6656" width="9.140625" style="858"/>
    <col min="6657" max="6657" width="25.7109375" style="858" customWidth="1"/>
    <col min="6658" max="6669" width="10.7109375" style="858" customWidth="1"/>
    <col min="6670" max="6912" width="9.140625" style="858"/>
    <col min="6913" max="6913" width="25.7109375" style="858" customWidth="1"/>
    <col min="6914" max="6925" width="10.7109375" style="858" customWidth="1"/>
    <col min="6926" max="7168" width="9.140625" style="858"/>
    <col min="7169" max="7169" width="25.7109375" style="858" customWidth="1"/>
    <col min="7170" max="7181" width="10.7109375" style="858" customWidth="1"/>
    <col min="7182" max="7424" width="9.140625" style="858"/>
    <col min="7425" max="7425" width="25.7109375" style="858" customWidth="1"/>
    <col min="7426" max="7437" width="10.7109375" style="858" customWidth="1"/>
    <col min="7438" max="7680" width="9.140625" style="858"/>
    <col min="7681" max="7681" width="25.7109375" style="858" customWidth="1"/>
    <col min="7682" max="7693" width="10.7109375" style="858" customWidth="1"/>
    <col min="7694" max="7936" width="9.140625" style="858"/>
    <col min="7937" max="7937" width="25.7109375" style="858" customWidth="1"/>
    <col min="7938" max="7949" width="10.7109375" style="858" customWidth="1"/>
    <col min="7950" max="8192" width="9.140625" style="858"/>
    <col min="8193" max="8193" width="25.7109375" style="858" customWidth="1"/>
    <col min="8194" max="8205" width="10.7109375" style="858" customWidth="1"/>
    <col min="8206" max="8448" width="9.140625" style="858"/>
    <col min="8449" max="8449" width="25.7109375" style="858" customWidth="1"/>
    <col min="8450" max="8461" width="10.7109375" style="858" customWidth="1"/>
    <col min="8462" max="8704" width="9.140625" style="858"/>
    <col min="8705" max="8705" width="25.7109375" style="858" customWidth="1"/>
    <col min="8706" max="8717" width="10.7109375" style="858" customWidth="1"/>
    <col min="8718" max="8960" width="9.140625" style="858"/>
    <col min="8961" max="8961" width="25.7109375" style="858" customWidth="1"/>
    <col min="8962" max="8973" width="10.7109375" style="858" customWidth="1"/>
    <col min="8974" max="9216" width="9.140625" style="858"/>
    <col min="9217" max="9217" width="25.7109375" style="858" customWidth="1"/>
    <col min="9218" max="9229" width="10.7109375" style="858" customWidth="1"/>
    <col min="9230" max="9472" width="9.140625" style="858"/>
    <col min="9473" max="9473" width="25.7109375" style="858" customWidth="1"/>
    <col min="9474" max="9485" width="10.7109375" style="858" customWidth="1"/>
    <col min="9486" max="9728" width="9.140625" style="858"/>
    <col min="9729" max="9729" width="25.7109375" style="858" customWidth="1"/>
    <col min="9730" max="9741" width="10.7109375" style="858" customWidth="1"/>
    <col min="9742" max="9984" width="9.140625" style="858"/>
    <col min="9985" max="9985" width="25.7109375" style="858" customWidth="1"/>
    <col min="9986" max="9997" width="10.7109375" style="858" customWidth="1"/>
    <col min="9998" max="10240" width="9.140625" style="858"/>
    <col min="10241" max="10241" width="25.7109375" style="858" customWidth="1"/>
    <col min="10242" max="10253" width="10.7109375" style="858" customWidth="1"/>
    <col min="10254" max="10496" width="9.140625" style="858"/>
    <col min="10497" max="10497" width="25.7109375" style="858" customWidth="1"/>
    <col min="10498" max="10509" width="10.7109375" style="858" customWidth="1"/>
    <col min="10510" max="10752" width="9.140625" style="858"/>
    <col min="10753" max="10753" width="25.7109375" style="858" customWidth="1"/>
    <col min="10754" max="10765" width="10.7109375" style="858" customWidth="1"/>
    <col min="10766" max="11008" width="9.140625" style="858"/>
    <col min="11009" max="11009" width="25.7109375" style="858" customWidth="1"/>
    <col min="11010" max="11021" width="10.7109375" style="858" customWidth="1"/>
    <col min="11022" max="11264" width="9.140625" style="858"/>
    <col min="11265" max="11265" width="25.7109375" style="858" customWidth="1"/>
    <col min="11266" max="11277" width="10.7109375" style="858" customWidth="1"/>
    <col min="11278" max="11520" width="9.140625" style="858"/>
    <col min="11521" max="11521" width="25.7109375" style="858" customWidth="1"/>
    <col min="11522" max="11533" width="10.7109375" style="858" customWidth="1"/>
    <col min="11534" max="11776" width="9.140625" style="858"/>
    <col min="11777" max="11777" width="25.7109375" style="858" customWidth="1"/>
    <col min="11778" max="11789" width="10.7109375" style="858" customWidth="1"/>
    <col min="11790" max="12032" width="9.140625" style="858"/>
    <col min="12033" max="12033" width="25.7109375" style="858" customWidth="1"/>
    <col min="12034" max="12045" width="10.7109375" style="858" customWidth="1"/>
    <col min="12046" max="12288" width="9.140625" style="858"/>
    <col min="12289" max="12289" width="25.7109375" style="858" customWidth="1"/>
    <col min="12290" max="12301" width="10.7109375" style="858" customWidth="1"/>
    <col min="12302" max="12544" width="9.140625" style="858"/>
    <col min="12545" max="12545" width="25.7109375" style="858" customWidth="1"/>
    <col min="12546" max="12557" width="10.7109375" style="858" customWidth="1"/>
    <col min="12558" max="12800" width="9.140625" style="858"/>
    <col min="12801" max="12801" width="25.7109375" style="858" customWidth="1"/>
    <col min="12802" max="12813" width="10.7109375" style="858" customWidth="1"/>
    <col min="12814" max="13056" width="9.140625" style="858"/>
    <col min="13057" max="13057" width="25.7109375" style="858" customWidth="1"/>
    <col min="13058" max="13069" width="10.7109375" style="858" customWidth="1"/>
    <col min="13070" max="13312" width="9.140625" style="858"/>
    <col min="13313" max="13313" width="25.7109375" style="858" customWidth="1"/>
    <col min="13314" max="13325" width="10.7109375" style="858" customWidth="1"/>
    <col min="13326" max="13568" width="9.140625" style="858"/>
    <col min="13569" max="13569" width="25.7109375" style="858" customWidth="1"/>
    <col min="13570" max="13581" width="10.7109375" style="858" customWidth="1"/>
    <col min="13582" max="13824" width="9.140625" style="858"/>
    <col min="13825" max="13825" width="25.7109375" style="858" customWidth="1"/>
    <col min="13826" max="13837" width="10.7109375" style="858" customWidth="1"/>
    <col min="13838" max="14080" width="9.140625" style="858"/>
    <col min="14081" max="14081" width="25.7109375" style="858" customWidth="1"/>
    <col min="14082" max="14093" width="10.7109375" style="858" customWidth="1"/>
    <col min="14094" max="14336" width="9.140625" style="858"/>
    <col min="14337" max="14337" width="25.7109375" style="858" customWidth="1"/>
    <col min="14338" max="14349" width="10.7109375" style="858" customWidth="1"/>
    <col min="14350" max="14592" width="9.140625" style="858"/>
    <col min="14593" max="14593" width="25.7109375" style="858" customWidth="1"/>
    <col min="14594" max="14605" width="10.7109375" style="858" customWidth="1"/>
    <col min="14606" max="14848" width="9.140625" style="858"/>
    <col min="14849" max="14849" width="25.7109375" style="858" customWidth="1"/>
    <col min="14850" max="14861" width="10.7109375" style="858" customWidth="1"/>
    <col min="14862" max="15104" width="9.140625" style="858"/>
    <col min="15105" max="15105" width="25.7109375" style="858" customWidth="1"/>
    <col min="15106" max="15117" width="10.7109375" style="858" customWidth="1"/>
    <col min="15118" max="15360" width="9.140625" style="858"/>
    <col min="15361" max="15361" width="25.7109375" style="858" customWidth="1"/>
    <col min="15362" max="15373" width="10.7109375" style="858" customWidth="1"/>
    <col min="15374" max="15616" width="9.140625" style="858"/>
    <col min="15617" max="15617" width="25.7109375" style="858" customWidth="1"/>
    <col min="15618" max="15629" width="10.7109375" style="858" customWidth="1"/>
    <col min="15630" max="15872" width="9.140625" style="858"/>
    <col min="15873" max="15873" width="25.7109375" style="858" customWidth="1"/>
    <col min="15874" max="15885" width="10.7109375" style="858" customWidth="1"/>
    <col min="15886" max="16128" width="9.140625" style="858"/>
    <col min="16129" max="16129" width="25.7109375" style="858" customWidth="1"/>
    <col min="16130" max="16141" width="10.7109375" style="858" customWidth="1"/>
    <col min="16142" max="16384" width="9.140625" style="858"/>
  </cols>
  <sheetData>
    <row r="1" spans="1:13" s="859" customFormat="1" ht="15" customHeight="1">
      <c r="M1" s="893" t="s">
        <v>216</v>
      </c>
    </row>
    <row r="2" spans="1:13" s="859" customFormat="1" ht="15" customHeight="1"/>
    <row r="3" spans="1:13" s="892" customFormat="1" ht="30" customHeight="1">
      <c r="A3" s="1297" t="s">
        <v>217</v>
      </c>
      <c r="B3" s="1298"/>
      <c r="C3" s="1298"/>
      <c r="D3" s="1298"/>
      <c r="E3" s="1298"/>
      <c r="F3" s="1298"/>
      <c r="G3" s="1298"/>
      <c r="H3" s="1298"/>
      <c r="I3" s="1298"/>
      <c r="J3" s="1298"/>
      <c r="K3" s="1298"/>
      <c r="L3" s="1298"/>
      <c r="M3" s="1298"/>
    </row>
    <row r="4" spans="1:13" s="859" customFormat="1" ht="15" customHeight="1">
      <c r="A4" s="1299" t="s">
        <v>218</v>
      </c>
      <c r="B4" s="1300"/>
      <c r="C4" s="1300"/>
      <c r="D4" s="1300"/>
      <c r="E4" s="1300"/>
      <c r="F4" s="1300"/>
      <c r="G4" s="1300"/>
      <c r="H4" s="1300"/>
      <c r="I4" s="1300"/>
      <c r="J4" s="1300"/>
      <c r="K4" s="1300"/>
      <c r="L4" s="1300"/>
      <c r="M4" s="1300"/>
    </row>
    <row r="5" spans="1:13" s="859" customFormat="1" ht="15" customHeight="1">
      <c r="A5" s="223"/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</row>
    <row r="6" spans="1:13" s="859" customFormat="1" ht="15" customHeight="1" thickBot="1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</row>
    <row r="7" spans="1:13" s="859" customFormat="1" ht="24.95" customHeight="1" thickTop="1">
      <c r="A7" s="1301" t="s">
        <v>180</v>
      </c>
      <c r="B7" s="1304" t="s">
        <v>219</v>
      </c>
      <c r="C7" s="1305"/>
      <c r="D7" s="1305"/>
      <c r="E7" s="1306"/>
      <c r="F7" s="1304" t="s">
        <v>821</v>
      </c>
      <c r="G7" s="1305"/>
      <c r="H7" s="1305"/>
      <c r="I7" s="1306"/>
      <c r="J7" s="1304" t="s">
        <v>820</v>
      </c>
      <c r="K7" s="1305"/>
      <c r="L7" s="1305"/>
      <c r="M7" s="1306"/>
    </row>
    <row r="8" spans="1:13" s="859" customFormat="1" ht="24.95" customHeight="1">
      <c r="A8" s="1302"/>
      <c r="B8" s="1307" t="s">
        <v>819</v>
      </c>
      <c r="C8" s="1308"/>
      <c r="D8" s="1309" t="s">
        <v>818</v>
      </c>
      <c r="E8" s="1310"/>
      <c r="F8" s="1307" t="s">
        <v>819</v>
      </c>
      <c r="G8" s="1308"/>
      <c r="H8" s="1309" t="s">
        <v>818</v>
      </c>
      <c r="I8" s="1310"/>
      <c r="J8" s="1307" t="s">
        <v>819</v>
      </c>
      <c r="K8" s="1308"/>
      <c r="L8" s="1309" t="s">
        <v>818</v>
      </c>
      <c r="M8" s="1310"/>
    </row>
    <row r="9" spans="1:13" s="859" customFormat="1" ht="24.95" customHeight="1">
      <c r="A9" s="1302"/>
      <c r="B9" s="1311" t="s">
        <v>816</v>
      </c>
      <c r="C9" s="1312"/>
      <c r="D9" s="890" t="s">
        <v>6</v>
      </c>
      <c r="E9" s="891" t="s">
        <v>416</v>
      </c>
      <c r="F9" s="1311" t="s">
        <v>816</v>
      </c>
      <c r="G9" s="1312"/>
      <c r="H9" s="890" t="s">
        <v>6</v>
      </c>
      <c r="I9" s="891" t="s">
        <v>817</v>
      </c>
      <c r="J9" s="1311" t="s">
        <v>816</v>
      </c>
      <c r="K9" s="1312"/>
      <c r="L9" s="890" t="s">
        <v>6</v>
      </c>
      <c r="M9" s="889" t="s">
        <v>815</v>
      </c>
    </row>
    <row r="10" spans="1:13" s="859" customFormat="1" ht="24.95" customHeight="1" thickBot="1">
      <c r="A10" s="1303"/>
      <c r="B10" s="888">
        <v>2012</v>
      </c>
      <c r="C10" s="887">
        <v>2013</v>
      </c>
      <c r="D10" s="886" t="s">
        <v>5</v>
      </c>
      <c r="E10" s="885" t="s">
        <v>220</v>
      </c>
      <c r="F10" s="888">
        <v>2012</v>
      </c>
      <c r="G10" s="887">
        <v>2013</v>
      </c>
      <c r="H10" s="886" t="s">
        <v>5</v>
      </c>
      <c r="I10" s="885" t="s">
        <v>220</v>
      </c>
      <c r="J10" s="888">
        <v>2012</v>
      </c>
      <c r="K10" s="887">
        <v>2013</v>
      </c>
      <c r="L10" s="886" t="s">
        <v>5</v>
      </c>
      <c r="M10" s="885" t="s">
        <v>220</v>
      </c>
    </row>
    <row r="11" spans="1:13" s="859" customFormat="1" ht="24.95" customHeight="1" thickTop="1">
      <c r="A11" s="879" t="s">
        <v>221</v>
      </c>
      <c r="B11" s="878">
        <v>24271</v>
      </c>
      <c r="C11" s="877">
        <v>24155</v>
      </c>
      <c r="D11" s="876">
        <v>99.5</v>
      </c>
      <c r="E11" s="875">
        <v>97.7</v>
      </c>
      <c r="F11" s="224">
        <v>24701</v>
      </c>
      <c r="G11" s="882">
        <v>24962</v>
      </c>
      <c r="H11" s="881">
        <v>101.1</v>
      </c>
      <c r="I11" s="884">
        <v>99.6</v>
      </c>
      <c r="J11" s="883">
        <v>24487</v>
      </c>
      <c r="K11" s="882">
        <v>24560</v>
      </c>
      <c r="L11" s="881">
        <v>100.3</v>
      </c>
      <c r="M11" s="880">
        <v>98.6</v>
      </c>
    </row>
    <row r="12" spans="1:13" s="859" customFormat="1" ht="24.95" customHeight="1">
      <c r="A12" s="879" t="s">
        <v>222</v>
      </c>
      <c r="B12" s="878">
        <v>23577</v>
      </c>
      <c r="C12" s="877">
        <v>23583</v>
      </c>
      <c r="D12" s="876">
        <v>100</v>
      </c>
      <c r="E12" s="875">
        <v>98.2</v>
      </c>
      <c r="F12" s="225">
        <v>24451</v>
      </c>
      <c r="G12" s="872">
        <v>24914</v>
      </c>
      <c r="H12" s="871">
        <v>101.9</v>
      </c>
      <c r="I12" s="874">
        <v>100.4</v>
      </c>
      <c r="J12" s="873">
        <v>24015</v>
      </c>
      <c r="K12" s="872">
        <v>24253</v>
      </c>
      <c r="L12" s="871">
        <v>101</v>
      </c>
      <c r="M12" s="870">
        <v>99.3</v>
      </c>
    </row>
    <row r="13" spans="1:13" s="859" customFormat="1" ht="24.95" customHeight="1" thickBot="1">
      <c r="A13" s="869" t="s">
        <v>223</v>
      </c>
      <c r="B13" s="868">
        <v>24146</v>
      </c>
      <c r="C13" s="862">
        <v>24051</v>
      </c>
      <c r="D13" s="867">
        <v>99.6</v>
      </c>
      <c r="E13" s="861">
        <v>97.8</v>
      </c>
      <c r="F13" s="226">
        <v>24656</v>
      </c>
      <c r="G13" s="866">
        <v>24953</v>
      </c>
      <c r="H13" s="865">
        <v>101.2</v>
      </c>
      <c r="I13" s="864">
        <v>99.7</v>
      </c>
      <c r="J13" s="863">
        <v>24403</v>
      </c>
      <c r="K13" s="862">
        <v>24503</v>
      </c>
      <c r="L13" s="861">
        <v>100.4</v>
      </c>
      <c r="M13" s="860">
        <v>98.7</v>
      </c>
    </row>
    <row r="14" spans="1:13" s="859" customFormat="1" ht="15" customHeight="1" thickTop="1"/>
    <row r="15" spans="1:13" s="859" customFormat="1" ht="20.100000000000001" customHeight="1">
      <c r="A15" s="227" t="s">
        <v>417</v>
      </c>
    </row>
    <row r="16" spans="1:13" s="859" customFormat="1" ht="20.100000000000001" customHeight="1">
      <c r="A16" s="227" t="s">
        <v>814</v>
      </c>
    </row>
    <row r="17" spans="1:1" s="859" customFormat="1" ht="20.100000000000001" customHeight="1">
      <c r="A17" s="227" t="s">
        <v>813</v>
      </c>
    </row>
    <row r="18" spans="1:1" s="859" customFormat="1" ht="15" customHeight="1">
      <c r="A18" s="227"/>
    </row>
    <row r="19" spans="1:1" s="859" customFormat="1" ht="15" customHeight="1">
      <c r="A19" s="223"/>
    </row>
    <row r="20" spans="1:1" s="859" customFormat="1" ht="15" customHeight="1">
      <c r="A20" s="228"/>
    </row>
    <row r="21" spans="1:1" s="859" customFormat="1" ht="15" customHeight="1">
      <c r="A21" s="223" t="s">
        <v>95</v>
      </c>
    </row>
  </sheetData>
  <mergeCells count="15">
    <mergeCell ref="A3:M3"/>
    <mergeCell ref="A4:M4"/>
    <mergeCell ref="A7:A10"/>
    <mergeCell ref="B7:E7"/>
    <mergeCell ref="F7:I7"/>
    <mergeCell ref="J7:M7"/>
    <mergeCell ref="B8:C8"/>
    <mergeCell ref="D8:E8"/>
    <mergeCell ref="F8:G8"/>
    <mergeCell ref="H8:I8"/>
    <mergeCell ref="J8:K8"/>
    <mergeCell ref="L8:M8"/>
    <mergeCell ref="B9:C9"/>
    <mergeCell ref="F9:G9"/>
    <mergeCell ref="J9:K9"/>
  </mergeCells>
  <printOptions horizontalCentered="1" verticalCentered="1"/>
  <pageMargins left="0.7" right="0.7" top="0.75" bottom="0.75" header="0.3" footer="0.3"/>
  <pageSetup paperSize="9" scale="8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="95" zoomScaleNormal="95" workbookViewId="0"/>
  </sheetViews>
  <sheetFormatPr defaultColWidth="9" defaultRowHeight="14.25"/>
  <cols>
    <col min="1" max="1" width="35.7109375" style="231" customWidth="1"/>
    <col min="2" max="7" width="17.7109375" style="231" customWidth="1"/>
    <col min="8" max="256" width="9" style="231"/>
    <col min="257" max="257" width="35.7109375" style="231" customWidth="1"/>
    <col min="258" max="259" width="18.28515625" style="231" bestFit="1" customWidth="1"/>
    <col min="260" max="260" width="17.85546875" style="231" bestFit="1" customWidth="1"/>
    <col min="261" max="261" width="15.7109375" style="231" customWidth="1"/>
    <col min="262" max="263" width="18.28515625" style="231" bestFit="1" customWidth="1"/>
    <col min="264" max="512" width="9" style="231"/>
    <col min="513" max="513" width="35.7109375" style="231" customWidth="1"/>
    <col min="514" max="515" width="18.28515625" style="231" bestFit="1" customWidth="1"/>
    <col min="516" max="516" width="17.85546875" style="231" bestFit="1" customWidth="1"/>
    <col min="517" max="517" width="15.7109375" style="231" customWidth="1"/>
    <col min="518" max="519" width="18.28515625" style="231" bestFit="1" customWidth="1"/>
    <col min="520" max="768" width="9" style="231"/>
    <col min="769" max="769" width="35.7109375" style="231" customWidth="1"/>
    <col min="770" max="771" width="18.28515625" style="231" bestFit="1" customWidth="1"/>
    <col min="772" max="772" width="17.85546875" style="231" bestFit="1" customWidth="1"/>
    <col min="773" max="773" width="15.7109375" style="231" customWidth="1"/>
    <col min="774" max="775" width="18.28515625" style="231" bestFit="1" customWidth="1"/>
    <col min="776" max="1024" width="9" style="231"/>
    <col min="1025" max="1025" width="35.7109375" style="231" customWidth="1"/>
    <col min="1026" max="1027" width="18.28515625" style="231" bestFit="1" customWidth="1"/>
    <col min="1028" max="1028" width="17.85546875" style="231" bestFit="1" customWidth="1"/>
    <col min="1029" max="1029" width="15.7109375" style="231" customWidth="1"/>
    <col min="1030" max="1031" width="18.28515625" style="231" bestFit="1" customWidth="1"/>
    <col min="1032" max="1280" width="9" style="231"/>
    <col min="1281" max="1281" width="35.7109375" style="231" customWidth="1"/>
    <col min="1282" max="1283" width="18.28515625" style="231" bestFit="1" customWidth="1"/>
    <col min="1284" max="1284" width="17.85546875" style="231" bestFit="1" customWidth="1"/>
    <col min="1285" max="1285" width="15.7109375" style="231" customWidth="1"/>
    <col min="1286" max="1287" width="18.28515625" style="231" bestFit="1" customWidth="1"/>
    <col min="1288" max="1536" width="9" style="231"/>
    <col min="1537" max="1537" width="35.7109375" style="231" customWidth="1"/>
    <col min="1538" max="1539" width="18.28515625" style="231" bestFit="1" customWidth="1"/>
    <col min="1540" max="1540" width="17.85546875" style="231" bestFit="1" customWidth="1"/>
    <col min="1541" max="1541" width="15.7109375" style="231" customWidth="1"/>
    <col min="1542" max="1543" width="18.28515625" style="231" bestFit="1" customWidth="1"/>
    <col min="1544" max="1792" width="9" style="231"/>
    <col min="1793" max="1793" width="35.7109375" style="231" customWidth="1"/>
    <col min="1794" max="1795" width="18.28515625" style="231" bestFit="1" customWidth="1"/>
    <col min="1796" max="1796" width="17.85546875" style="231" bestFit="1" customWidth="1"/>
    <col min="1797" max="1797" width="15.7109375" style="231" customWidth="1"/>
    <col min="1798" max="1799" width="18.28515625" style="231" bestFit="1" customWidth="1"/>
    <col min="1800" max="2048" width="9" style="231"/>
    <col min="2049" max="2049" width="35.7109375" style="231" customWidth="1"/>
    <col min="2050" max="2051" width="18.28515625" style="231" bestFit="1" customWidth="1"/>
    <col min="2052" max="2052" width="17.85546875" style="231" bestFit="1" customWidth="1"/>
    <col min="2053" max="2053" width="15.7109375" style="231" customWidth="1"/>
    <col min="2054" max="2055" width="18.28515625" style="231" bestFit="1" customWidth="1"/>
    <col min="2056" max="2304" width="9" style="231"/>
    <col min="2305" max="2305" width="35.7109375" style="231" customWidth="1"/>
    <col min="2306" max="2307" width="18.28515625" style="231" bestFit="1" customWidth="1"/>
    <col min="2308" max="2308" width="17.85546875" style="231" bestFit="1" customWidth="1"/>
    <col min="2309" max="2309" width="15.7109375" style="231" customWidth="1"/>
    <col min="2310" max="2311" width="18.28515625" style="231" bestFit="1" customWidth="1"/>
    <col min="2312" max="2560" width="9" style="231"/>
    <col min="2561" max="2561" width="35.7109375" style="231" customWidth="1"/>
    <col min="2562" max="2563" width="18.28515625" style="231" bestFit="1" customWidth="1"/>
    <col min="2564" max="2564" width="17.85546875" style="231" bestFit="1" customWidth="1"/>
    <col min="2565" max="2565" width="15.7109375" style="231" customWidth="1"/>
    <col min="2566" max="2567" width="18.28515625" style="231" bestFit="1" customWidth="1"/>
    <col min="2568" max="2816" width="9" style="231"/>
    <col min="2817" max="2817" width="35.7109375" style="231" customWidth="1"/>
    <col min="2818" max="2819" width="18.28515625" style="231" bestFit="1" customWidth="1"/>
    <col min="2820" max="2820" width="17.85546875" style="231" bestFit="1" customWidth="1"/>
    <col min="2821" max="2821" width="15.7109375" style="231" customWidth="1"/>
    <col min="2822" max="2823" width="18.28515625" style="231" bestFit="1" customWidth="1"/>
    <col min="2824" max="3072" width="9" style="231"/>
    <col min="3073" max="3073" width="35.7109375" style="231" customWidth="1"/>
    <col min="3074" max="3075" width="18.28515625" style="231" bestFit="1" customWidth="1"/>
    <col min="3076" max="3076" width="17.85546875" style="231" bestFit="1" customWidth="1"/>
    <col min="3077" max="3077" width="15.7109375" style="231" customWidth="1"/>
    <col min="3078" max="3079" width="18.28515625" style="231" bestFit="1" customWidth="1"/>
    <col min="3080" max="3328" width="9" style="231"/>
    <col min="3329" max="3329" width="35.7109375" style="231" customWidth="1"/>
    <col min="3330" max="3331" width="18.28515625" style="231" bestFit="1" customWidth="1"/>
    <col min="3332" max="3332" width="17.85546875" style="231" bestFit="1" customWidth="1"/>
    <col min="3333" max="3333" width="15.7109375" style="231" customWidth="1"/>
    <col min="3334" max="3335" width="18.28515625" style="231" bestFit="1" customWidth="1"/>
    <col min="3336" max="3584" width="9" style="231"/>
    <col min="3585" max="3585" width="35.7109375" style="231" customWidth="1"/>
    <col min="3586" max="3587" width="18.28515625" style="231" bestFit="1" customWidth="1"/>
    <col min="3588" max="3588" width="17.85546875" style="231" bestFit="1" customWidth="1"/>
    <col min="3589" max="3589" width="15.7109375" style="231" customWidth="1"/>
    <col min="3590" max="3591" width="18.28515625" style="231" bestFit="1" customWidth="1"/>
    <col min="3592" max="3840" width="9" style="231"/>
    <col min="3841" max="3841" width="35.7109375" style="231" customWidth="1"/>
    <col min="3842" max="3843" width="18.28515625" style="231" bestFit="1" customWidth="1"/>
    <col min="3844" max="3844" width="17.85546875" style="231" bestFit="1" customWidth="1"/>
    <col min="3845" max="3845" width="15.7109375" style="231" customWidth="1"/>
    <col min="3846" max="3847" width="18.28515625" style="231" bestFit="1" customWidth="1"/>
    <col min="3848" max="4096" width="9" style="231"/>
    <col min="4097" max="4097" width="35.7109375" style="231" customWidth="1"/>
    <col min="4098" max="4099" width="18.28515625" style="231" bestFit="1" customWidth="1"/>
    <col min="4100" max="4100" width="17.85546875" style="231" bestFit="1" customWidth="1"/>
    <col min="4101" max="4101" width="15.7109375" style="231" customWidth="1"/>
    <col min="4102" max="4103" width="18.28515625" style="231" bestFit="1" customWidth="1"/>
    <col min="4104" max="4352" width="9" style="231"/>
    <col min="4353" max="4353" width="35.7109375" style="231" customWidth="1"/>
    <col min="4354" max="4355" width="18.28515625" style="231" bestFit="1" customWidth="1"/>
    <col min="4356" max="4356" width="17.85546875" style="231" bestFit="1" customWidth="1"/>
    <col min="4357" max="4357" width="15.7109375" style="231" customWidth="1"/>
    <col min="4358" max="4359" width="18.28515625" style="231" bestFit="1" customWidth="1"/>
    <col min="4360" max="4608" width="9" style="231"/>
    <col min="4609" max="4609" width="35.7109375" style="231" customWidth="1"/>
    <col min="4610" max="4611" width="18.28515625" style="231" bestFit="1" customWidth="1"/>
    <col min="4612" max="4612" width="17.85546875" style="231" bestFit="1" customWidth="1"/>
    <col min="4613" max="4613" width="15.7109375" style="231" customWidth="1"/>
    <col min="4614" max="4615" width="18.28515625" style="231" bestFit="1" customWidth="1"/>
    <col min="4616" max="4864" width="9" style="231"/>
    <col min="4865" max="4865" width="35.7109375" style="231" customWidth="1"/>
    <col min="4866" max="4867" width="18.28515625" style="231" bestFit="1" customWidth="1"/>
    <col min="4868" max="4868" width="17.85546875" style="231" bestFit="1" customWidth="1"/>
    <col min="4869" max="4869" width="15.7109375" style="231" customWidth="1"/>
    <col min="4870" max="4871" width="18.28515625" style="231" bestFit="1" customWidth="1"/>
    <col min="4872" max="5120" width="9" style="231"/>
    <col min="5121" max="5121" width="35.7109375" style="231" customWidth="1"/>
    <col min="5122" max="5123" width="18.28515625" style="231" bestFit="1" customWidth="1"/>
    <col min="5124" max="5124" width="17.85546875" style="231" bestFit="1" customWidth="1"/>
    <col min="5125" max="5125" width="15.7109375" style="231" customWidth="1"/>
    <col min="5126" max="5127" width="18.28515625" style="231" bestFit="1" customWidth="1"/>
    <col min="5128" max="5376" width="9" style="231"/>
    <col min="5377" max="5377" width="35.7109375" style="231" customWidth="1"/>
    <col min="5378" max="5379" width="18.28515625" style="231" bestFit="1" customWidth="1"/>
    <col min="5380" max="5380" width="17.85546875" style="231" bestFit="1" customWidth="1"/>
    <col min="5381" max="5381" width="15.7109375" style="231" customWidth="1"/>
    <col min="5382" max="5383" width="18.28515625" style="231" bestFit="1" customWidth="1"/>
    <col min="5384" max="5632" width="9" style="231"/>
    <col min="5633" max="5633" width="35.7109375" style="231" customWidth="1"/>
    <col min="5634" max="5635" width="18.28515625" style="231" bestFit="1" customWidth="1"/>
    <col min="5636" max="5636" width="17.85546875" style="231" bestFit="1" customWidth="1"/>
    <col min="5637" max="5637" width="15.7109375" style="231" customWidth="1"/>
    <col min="5638" max="5639" width="18.28515625" style="231" bestFit="1" customWidth="1"/>
    <col min="5640" max="5888" width="9" style="231"/>
    <col min="5889" max="5889" width="35.7109375" style="231" customWidth="1"/>
    <col min="5890" max="5891" width="18.28515625" style="231" bestFit="1" customWidth="1"/>
    <col min="5892" max="5892" width="17.85546875" style="231" bestFit="1" customWidth="1"/>
    <col min="5893" max="5893" width="15.7109375" style="231" customWidth="1"/>
    <col min="5894" max="5895" width="18.28515625" style="231" bestFit="1" customWidth="1"/>
    <col min="5896" max="6144" width="9" style="231"/>
    <col min="6145" max="6145" width="35.7109375" style="231" customWidth="1"/>
    <col min="6146" max="6147" width="18.28515625" style="231" bestFit="1" customWidth="1"/>
    <col min="6148" max="6148" width="17.85546875" style="231" bestFit="1" customWidth="1"/>
    <col min="6149" max="6149" width="15.7109375" style="231" customWidth="1"/>
    <col min="6150" max="6151" width="18.28515625" style="231" bestFit="1" customWidth="1"/>
    <col min="6152" max="6400" width="9" style="231"/>
    <col min="6401" max="6401" width="35.7109375" style="231" customWidth="1"/>
    <col min="6402" max="6403" width="18.28515625" style="231" bestFit="1" customWidth="1"/>
    <col min="6404" max="6404" width="17.85546875" style="231" bestFit="1" customWidth="1"/>
    <col min="6405" max="6405" width="15.7109375" style="231" customWidth="1"/>
    <col min="6406" max="6407" width="18.28515625" style="231" bestFit="1" customWidth="1"/>
    <col min="6408" max="6656" width="9" style="231"/>
    <col min="6657" max="6657" width="35.7109375" style="231" customWidth="1"/>
    <col min="6658" max="6659" width="18.28515625" style="231" bestFit="1" customWidth="1"/>
    <col min="6660" max="6660" width="17.85546875" style="231" bestFit="1" customWidth="1"/>
    <col min="6661" max="6661" width="15.7109375" style="231" customWidth="1"/>
    <col min="6662" max="6663" width="18.28515625" style="231" bestFit="1" customWidth="1"/>
    <col min="6664" max="6912" width="9" style="231"/>
    <col min="6913" max="6913" width="35.7109375" style="231" customWidth="1"/>
    <col min="6914" max="6915" width="18.28515625" style="231" bestFit="1" customWidth="1"/>
    <col min="6916" max="6916" width="17.85546875" style="231" bestFit="1" customWidth="1"/>
    <col min="6917" max="6917" width="15.7109375" style="231" customWidth="1"/>
    <col min="6918" max="6919" width="18.28515625" style="231" bestFit="1" customWidth="1"/>
    <col min="6920" max="7168" width="9" style="231"/>
    <col min="7169" max="7169" width="35.7109375" style="231" customWidth="1"/>
    <col min="7170" max="7171" width="18.28515625" style="231" bestFit="1" customWidth="1"/>
    <col min="7172" max="7172" width="17.85546875" style="231" bestFit="1" customWidth="1"/>
    <col min="7173" max="7173" width="15.7109375" style="231" customWidth="1"/>
    <col min="7174" max="7175" width="18.28515625" style="231" bestFit="1" customWidth="1"/>
    <col min="7176" max="7424" width="9" style="231"/>
    <col min="7425" max="7425" width="35.7109375" style="231" customWidth="1"/>
    <col min="7426" max="7427" width="18.28515625" style="231" bestFit="1" customWidth="1"/>
    <col min="7428" max="7428" width="17.85546875" style="231" bestFit="1" customWidth="1"/>
    <col min="7429" max="7429" width="15.7109375" style="231" customWidth="1"/>
    <col min="7430" max="7431" width="18.28515625" style="231" bestFit="1" customWidth="1"/>
    <col min="7432" max="7680" width="9" style="231"/>
    <col min="7681" max="7681" width="35.7109375" style="231" customWidth="1"/>
    <col min="7682" max="7683" width="18.28515625" style="231" bestFit="1" customWidth="1"/>
    <col min="7684" max="7684" width="17.85546875" style="231" bestFit="1" customWidth="1"/>
    <col min="7685" max="7685" width="15.7109375" style="231" customWidth="1"/>
    <col min="7686" max="7687" width="18.28515625" style="231" bestFit="1" customWidth="1"/>
    <col min="7688" max="7936" width="9" style="231"/>
    <col min="7937" max="7937" width="35.7109375" style="231" customWidth="1"/>
    <col min="7938" max="7939" width="18.28515625" style="231" bestFit="1" customWidth="1"/>
    <col min="7940" max="7940" width="17.85546875" style="231" bestFit="1" customWidth="1"/>
    <col min="7941" max="7941" width="15.7109375" style="231" customWidth="1"/>
    <col min="7942" max="7943" width="18.28515625" style="231" bestFit="1" customWidth="1"/>
    <col min="7944" max="8192" width="9" style="231"/>
    <col min="8193" max="8193" width="35.7109375" style="231" customWidth="1"/>
    <col min="8194" max="8195" width="18.28515625" style="231" bestFit="1" customWidth="1"/>
    <col min="8196" max="8196" width="17.85546875" style="231" bestFit="1" customWidth="1"/>
    <col min="8197" max="8197" width="15.7109375" style="231" customWidth="1"/>
    <col min="8198" max="8199" width="18.28515625" style="231" bestFit="1" customWidth="1"/>
    <col min="8200" max="8448" width="9" style="231"/>
    <col min="8449" max="8449" width="35.7109375" style="231" customWidth="1"/>
    <col min="8450" max="8451" width="18.28515625" style="231" bestFit="1" customWidth="1"/>
    <col min="8452" max="8452" width="17.85546875" style="231" bestFit="1" customWidth="1"/>
    <col min="8453" max="8453" width="15.7109375" style="231" customWidth="1"/>
    <col min="8454" max="8455" width="18.28515625" style="231" bestFit="1" customWidth="1"/>
    <col min="8456" max="8704" width="9" style="231"/>
    <col min="8705" max="8705" width="35.7109375" style="231" customWidth="1"/>
    <col min="8706" max="8707" width="18.28515625" style="231" bestFit="1" customWidth="1"/>
    <col min="8708" max="8708" width="17.85546875" style="231" bestFit="1" customWidth="1"/>
    <col min="8709" max="8709" width="15.7109375" style="231" customWidth="1"/>
    <col min="8710" max="8711" width="18.28515625" style="231" bestFit="1" customWidth="1"/>
    <col min="8712" max="8960" width="9" style="231"/>
    <col min="8961" max="8961" width="35.7109375" style="231" customWidth="1"/>
    <col min="8962" max="8963" width="18.28515625" style="231" bestFit="1" customWidth="1"/>
    <col min="8964" max="8964" width="17.85546875" style="231" bestFit="1" customWidth="1"/>
    <col min="8965" max="8965" width="15.7109375" style="231" customWidth="1"/>
    <col min="8966" max="8967" width="18.28515625" style="231" bestFit="1" customWidth="1"/>
    <col min="8968" max="9216" width="9" style="231"/>
    <col min="9217" max="9217" width="35.7109375" style="231" customWidth="1"/>
    <col min="9218" max="9219" width="18.28515625" style="231" bestFit="1" customWidth="1"/>
    <col min="9220" max="9220" width="17.85546875" style="231" bestFit="1" customWidth="1"/>
    <col min="9221" max="9221" width="15.7109375" style="231" customWidth="1"/>
    <col min="9222" max="9223" width="18.28515625" style="231" bestFit="1" customWidth="1"/>
    <col min="9224" max="9472" width="9" style="231"/>
    <col min="9473" max="9473" width="35.7109375" style="231" customWidth="1"/>
    <col min="9474" max="9475" width="18.28515625" style="231" bestFit="1" customWidth="1"/>
    <col min="9476" max="9476" width="17.85546875" style="231" bestFit="1" customWidth="1"/>
    <col min="9477" max="9477" width="15.7109375" style="231" customWidth="1"/>
    <col min="9478" max="9479" width="18.28515625" style="231" bestFit="1" customWidth="1"/>
    <col min="9480" max="9728" width="9" style="231"/>
    <col min="9729" max="9729" width="35.7109375" style="231" customWidth="1"/>
    <col min="9730" max="9731" width="18.28515625" style="231" bestFit="1" customWidth="1"/>
    <col min="9732" max="9732" width="17.85546875" style="231" bestFit="1" customWidth="1"/>
    <col min="9733" max="9733" width="15.7109375" style="231" customWidth="1"/>
    <col min="9734" max="9735" width="18.28515625" style="231" bestFit="1" customWidth="1"/>
    <col min="9736" max="9984" width="9" style="231"/>
    <col min="9985" max="9985" width="35.7109375" style="231" customWidth="1"/>
    <col min="9986" max="9987" width="18.28515625" style="231" bestFit="1" customWidth="1"/>
    <col min="9988" max="9988" width="17.85546875" style="231" bestFit="1" customWidth="1"/>
    <col min="9989" max="9989" width="15.7109375" style="231" customWidth="1"/>
    <col min="9990" max="9991" width="18.28515625" style="231" bestFit="1" customWidth="1"/>
    <col min="9992" max="10240" width="9" style="231"/>
    <col min="10241" max="10241" width="35.7109375" style="231" customWidth="1"/>
    <col min="10242" max="10243" width="18.28515625" style="231" bestFit="1" customWidth="1"/>
    <col min="10244" max="10244" width="17.85546875" style="231" bestFit="1" customWidth="1"/>
    <col min="10245" max="10245" width="15.7109375" style="231" customWidth="1"/>
    <col min="10246" max="10247" width="18.28515625" style="231" bestFit="1" customWidth="1"/>
    <col min="10248" max="10496" width="9" style="231"/>
    <col min="10497" max="10497" width="35.7109375" style="231" customWidth="1"/>
    <col min="10498" max="10499" width="18.28515625" style="231" bestFit="1" customWidth="1"/>
    <col min="10500" max="10500" width="17.85546875" style="231" bestFit="1" customWidth="1"/>
    <col min="10501" max="10501" width="15.7109375" style="231" customWidth="1"/>
    <col min="10502" max="10503" width="18.28515625" style="231" bestFit="1" customWidth="1"/>
    <col min="10504" max="10752" width="9" style="231"/>
    <col min="10753" max="10753" width="35.7109375" style="231" customWidth="1"/>
    <col min="10754" max="10755" width="18.28515625" style="231" bestFit="1" customWidth="1"/>
    <col min="10756" max="10756" width="17.85546875" style="231" bestFit="1" customWidth="1"/>
    <col min="10757" max="10757" width="15.7109375" style="231" customWidth="1"/>
    <col min="10758" max="10759" width="18.28515625" style="231" bestFit="1" customWidth="1"/>
    <col min="10760" max="11008" width="9" style="231"/>
    <col min="11009" max="11009" width="35.7109375" style="231" customWidth="1"/>
    <col min="11010" max="11011" width="18.28515625" style="231" bestFit="1" customWidth="1"/>
    <col min="11012" max="11012" width="17.85546875" style="231" bestFit="1" customWidth="1"/>
    <col min="11013" max="11013" width="15.7109375" style="231" customWidth="1"/>
    <col min="11014" max="11015" width="18.28515625" style="231" bestFit="1" customWidth="1"/>
    <col min="11016" max="11264" width="9" style="231"/>
    <col min="11265" max="11265" width="35.7109375" style="231" customWidth="1"/>
    <col min="11266" max="11267" width="18.28515625" style="231" bestFit="1" customWidth="1"/>
    <col min="11268" max="11268" width="17.85546875" style="231" bestFit="1" customWidth="1"/>
    <col min="11269" max="11269" width="15.7109375" style="231" customWidth="1"/>
    <col min="11270" max="11271" width="18.28515625" style="231" bestFit="1" customWidth="1"/>
    <col min="11272" max="11520" width="9" style="231"/>
    <col min="11521" max="11521" width="35.7109375" style="231" customWidth="1"/>
    <col min="11522" max="11523" width="18.28515625" style="231" bestFit="1" customWidth="1"/>
    <col min="11524" max="11524" width="17.85546875" style="231" bestFit="1" customWidth="1"/>
    <col min="11525" max="11525" width="15.7109375" style="231" customWidth="1"/>
    <col min="11526" max="11527" width="18.28515625" style="231" bestFit="1" customWidth="1"/>
    <col min="11528" max="11776" width="9" style="231"/>
    <col min="11777" max="11777" width="35.7109375" style="231" customWidth="1"/>
    <col min="11778" max="11779" width="18.28515625" style="231" bestFit="1" customWidth="1"/>
    <col min="11780" max="11780" width="17.85546875" style="231" bestFit="1" customWidth="1"/>
    <col min="11781" max="11781" width="15.7109375" style="231" customWidth="1"/>
    <col min="11782" max="11783" width="18.28515625" style="231" bestFit="1" customWidth="1"/>
    <col min="11784" max="12032" width="9" style="231"/>
    <col min="12033" max="12033" width="35.7109375" style="231" customWidth="1"/>
    <col min="12034" max="12035" width="18.28515625" style="231" bestFit="1" customWidth="1"/>
    <col min="12036" max="12036" width="17.85546875" style="231" bestFit="1" customWidth="1"/>
    <col min="12037" max="12037" width="15.7109375" style="231" customWidth="1"/>
    <col min="12038" max="12039" width="18.28515625" style="231" bestFit="1" customWidth="1"/>
    <col min="12040" max="12288" width="9" style="231"/>
    <col min="12289" max="12289" width="35.7109375" style="231" customWidth="1"/>
    <col min="12290" max="12291" width="18.28515625" style="231" bestFit="1" customWidth="1"/>
    <col min="12292" max="12292" width="17.85546875" style="231" bestFit="1" customWidth="1"/>
    <col min="12293" max="12293" width="15.7109375" style="231" customWidth="1"/>
    <col min="12294" max="12295" width="18.28515625" style="231" bestFit="1" customWidth="1"/>
    <col min="12296" max="12544" width="9" style="231"/>
    <col min="12545" max="12545" width="35.7109375" style="231" customWidth="1"/>
    <col min="12546" max="12547" width="18.28515625" style="231" bestFit="1" customWidth="1"/>
    <col min="12548" max="12548" width="17.85546875" style="231" bestFit="1" customWidth="1"/>
    <col min="12549" max="12549" width="15.7109375" style="231" customWidth="1"/>
    <col min="12550" max="12551" width="18.28515625" style="231" bestFit="1" customWidth="1"/>
    <col min="12552" max="12800" width="9" style="231"/>
    <col min="12801" max="12801" width="35.7109375" style="231" customWidth="1"/>
    <col min="12802" max="12803" width="18.28515625" style="231" bestFit="1" customWidth="1"/>
    <col min="12804" max="12804" width="17.85546875" style="231" bestFit="1" customWidth="1"/>
    <col min="12805" max="12805" width="15.7109375" style="231" customWidth="1"/>
    <col min="12806" max="12807" width="18.28515625" style="231" bestFit="1" customWidth="1"/>
    <col min="12808" max="13056" width="9" style="231"/>
    <col min="13057" max="13057" width="35.7109375" style="231" customWidth="1"/>
    <col min="13058" max="13059" width="18.28515625" style="231" bestFit="1" customWidth="1"/>
    <col min="13060" max="13060" width="17.85546875" style="231" bestFit="1" customWidth="1"/>
    <col min="13061" max="13061" width="15.7109375" style="231" customWidth="1"/>
    <col min="13062" max="13063" width="18.28515625" style="231" bestFit="1" customWidth="1"/>
    <col min="13064" max="13312" width="9" style="231"/>
    <col min="13313" max="13313" width="35.7109375" style="231" customWidth="1"/>
    <col min="13314" max="13315" width="18.28515625" style="231" bestFit="1" customWidth="1"/>
    <col min="13316" max="13316" width="17.85546875" style="231" bestFit="1" customWidth="1"/>
    <col min="13317" max="13317" width="15.7109375" style="231" customWidth="1"/>
    <col min="13318" max="13319" width="18.28515625" style="231" bestFit="1" customWidth="1"/>
    <col min="13320" max="13568" width="9" style="231"/>
    <col min="13569" max="13569" width="35.7109375" style="231" customWidth="1"/>
    <col min="13570" max="13571" width="18.28515625" style="231" bestFit="1" customWidth="1"/>
    <col min="13572" max="13572" width="17.85546875" style="231" bestFit="1" customWidth="1"/>
    <col min="13573" max="13573" width="15.7109375" style="231" customWidth="1"/>
    <col min="13574" max="13575" width="18.28515625" style="231" bestFit="1" customWidth="1"/>
    <col min="13576" max="13824" width="9" style="231"/>
    <col min="13825" max="13825" width="35.7109375" style="231" customWidth="1"/>
    <col min="13826" max="13827" width="18.28515625" style="231" bestFit="1" customWidth="1"/>
    <col min="13828" max="13828" width="17.85546875" style="231" bestFit="1" customWidth="1"/>
    <col min="13829" max="13829" width="15.7109375" style="231" customWidth="1"/>
    <col min="13830" max="13831" width="18.28515625" style="231" bestFit="1" customWidth="1"/>
    <col min="13832" max="14080" width="9" style="231"/>
    <col min="14081" max="14081" width="35.7109375" style="231" customWidth="1"/>
    <col min="14082" max="14083" width="18.28515625" style="231" bestFit="1" customWidth="1"/>
    <col min="14084" max="14084" width="17.85546875" style="231" bestFit="1" customWidth="1"/>
    <col min="14085" max="14085" width="15.7109375" style="231" customWidth="1"/>
    <col min="14086" max="14087" width="18.28515625" style="231" bestFit="1" customWidth="1"/>
    <col min="14088" max="14336" width="9" style="231"/>
    <col min="14337" max="14337" width="35.7109375" style="231" customWidth="1"/>
    <col min="14338" max="14339" width="18.28515625" style="231" bestFit="1" customWidth="1"/>
    <col min="14340" max="14340" width="17.85546875" style="231" bestFit="1" customWidth="1"/>
    <col min="14341" max="14341" width="15.7109375" style="231" customWidth="1"/>
    <col min="14342" max="14343" width="18.28515625" style="231" bestFit="1" customWidth="1"/>
    <col min="14344" max="14592" width="9" style="231"/>
    <col min="14593" max="14593" width="35.7109375" style="231" customWidth="1"/>
    <col min="14594" max="14595" width="18.28515625" style="231" bestFit="1" customWidth="1"/>
    <col min="14596" max="14596" width="17.85546875" style="231" bestFit="1" customWidth="1"/>
    <col min="14597" max="14597" width="15.7109375" style="231" customWidth="1"/>
    <col min="14598" max="14599" width="18.28515625" style="231" bestFit="1" customWidth="1"/>
    <col min="14600" max="14848" width="9" style="231"/>
    <col min="14849" max="14849" width="35.7109375" style="231" customWidth="1"/>
    <col min="14850" max="14851" width="18.28515625" style="231" bestFit="1" customWidth="1"/>
    <col min="14852" max="14852" width="17.85546875" style="231" bestFit="1" customWidth="1"/>
    <col min="14853" max="14853" width="15.7109375" style="231" customWidth="1"/>
    <col min="14854" max="14855" width="18.28515625" style="231" bestFit="1" customWidth="1"/>
    <col min="14856" max="15104" width="9" style="231"/>
    <col min="15105" max="15105" width="35.7109375" style="231" customWidth="1"/>
    <col min="15106" max="15107" width="18.28515625" style="231" bestFit="1" customWidth="1"/>
    <col min="15108" max="15108" width="17.85546875" style="231" bestFit="1" customWidth="1"/>
    <col min="15109" max="15109" width="15.7109375" style="231" customWidth="1"/>
    <col min="15110" max="15111" width="18.28515625" style="231" bestFit="1" customWidth="1"/>
    <col min="15112" max="15360" width="9" style="231"/>
    <col min="15361" max="15361" width="35.7109375" style="231" customWidth="1"/>
    <col min="15362" max="15363" width="18.28515625" style="231" bestFit="1" customWidth="1"/>
    <col min="15364" max="15364" width="17.85546875" style="231" bestFit="1" customWidth="1"/>
    <col min="15365" max="15365" width="15.7109375" style="231" customWidth="1"/>
    <col min="15366" max="15367" width="18.28515625" style="231" bestFit="1" customWidth="1"/>
    <col min="15368" max="15616" width="9" style="231"/>
    <col min="15617" max="15617" width="35.7109375" style="231" customWidth="1"/>
    <col min="15618" max="15619" width="18.28515625" style="231" bestFit="1" customWidth="1"/>
    <col min="15620" max="15620" width="17.85546875" style="231" bestFit="1" customWidth="1"/>
    <col min="15621" max="15621" width="15.7109375" style="231" customWidth="1"/>
    <col min="15622" max="15623" width="18.28515625" style="231" bestFit="1" customWidth="1"/>
    <col min="15624" max="15872" width="9" style="231"/>
    <col min="15873" max="15873" width="35.7109375" style="231" customWidth="1"/>
    <col min="15874" max="15875" width="18.28515625" style="231" bestFit="1" customWidth="1"/>
    <col min="15876" max="15876" width="17.85546875" style="231" bestFit="1" customWidth="1"/>
    <col min="15877" max="15877" width="15.7109375" style="231" customWidth="1"/>
    <col min="15878" max="15879" width="18.28515625" style="231" bestFit="1" customWidth="1"/>
    <col min="15880" max="16128" width="9" style="231"/>
    <col min="16129" max="16129" width="35.7109375" style="231" customWidth="1"/>
    <col min="16130" max="16131" width="18.28515625" style="231" bestFit="1" customWidth="1"/>
    <col min="16132" max="16132" width="17.85546875" style="231" bestFit="1" customWidth="1"/>
    <col min="16133" max="16133" width="15.7109375" style="231" customWidth="1"/>
    <col min="16134" max="16135" width="18.28515625" style="231" bestFit="1" customWidth="1"/>
    <col min="16136" max="16384" width="9" style="231"/>
  </cols>
  <sheetData>
    <row r="1" spans="1:7" ht="15">
      <c r="A1" s="229"/>
      <c r="B1" s="229"/>
      <c r="C1" s="229"/>
      <c r="D1" s="229"/>
      <c r="E1" s="229"/>
      <c r="F1" s="229"/>
      <c r="G1" s="230" t="s">
        <v>224</v>
      </c>
    </row>
    <row r="2" spans="1:7" ht="15">
      <c r="A2" s="229"/>
      <c r="B2" s="229"/>
      <c r="C2" s="229"/>
      <c r="D2" s="229"/>
      <c r="E2" s="229"/>
      <c r="F2" s="229"/>
      <c r="G2" s="229"/>
    </row>
    <row r="3" spans="1:7" ht="15">
      <c r="A3" s="229"/>
      <c r="B3" s="229"/>
      <c r="C3" s="229"/>
      <c r="D3" s="229"/>
      <c r="E3" s="229"/>
      <c r="F3" s="229"/>
      <c r="G3" s="229"/>
    </row>
    <row r="4" spans="1:7" ht="15">
      <c r="A4" s="229"/>
      <c r="B4" s="229"/>
      <c r="C4" s="229"/>
      <c r="D4" s="229"/>
      <c r="E4" s="229"/>
      <c r="F4" s="229"/>
      <c r="G4" s="229"/>
    </row>
    <row r="5" spans="1:7" ht="42" customHeight="1">
      <c r="A5" s="1313" t="s">
        <v>225</v>
      </c>
      <c r="B5" s="1314"/>
      <c r="C5" s="1314"/>
      <c r="D5" s="1314"/>
      <c r="E5" s="1314"/>
      <c r="F5" s="1314"/>
      <c r="G5" s="1314"/>
    </row>
    <row r="6" spans="1:7" ht="20.100000000000001" customHeight="1">
      <c r="A6" s="1315" t="s">
        <v>218</v>
      </c>
      <c r="B6" s="1315"/>
      <c r="C6" s="1315"/>
      <c r="D6" s="1315"/>
      <c r="E6" s="1315"/>
      <c r="F6" s="1315"/>
      <c r="G6" s="1315"/>
    </row>
    <row r="7" spans="1:7" ht="18.75">
      <c r="A7" s="232"/>
      <c r="B7" s="232"/>
      <c r="C7" s="232"/>
      <c r="D7" s="232"/>
      <c r="E7" s="232"/>
      <c r="F7" s="232"/>
      <c r="G7" s="232"/>
    </row>
    <row r="8" spans="1:7" ht="15.75" thickBot="1">
      <c r="A8" s="229"/>
      <c r="B8" s="229"/>
      <c r="C8" s="229"/>
      <c r="D8" s="229"/>
      <c r="E8" s="229"/>
      <c r="F8" s="229"/>
      <c r="G8" s="229"/>
    </row>
    <row r="9" spans="1:7" s="233" customFormat="1" ht="24.95" customHeight="1" thickTop="1">
      <c r="A9" s="1322" t="s">
        <v>180</v>
      </c>
      <c r="B9" s="905" t="s">
        <v>425</v>
      </c>
      <c r="C9" s="904" t="s">
        <v>425</v>
      </c>
      <c r="D9" s="1316" t="s">
        <v>226</v>
      </c>
      <c r="E9" s="1317"/>
      <c r="F9" s="1318" t="s">
        <v>227</v>
      </c>
      <c r="G9" s="1319"/>
    </row>
    <row r="10" spans="1:7" s="233" customFormat="1" ht="24.95" customHeight="1">
      <c r="A10" s="1323"/>
      <c r="B10" s="903">
        <v>2012</v>
      </c>
      <c r="C10" s="902">
        <v>2013</v>
      </c>
      <c r="D10" s="901" t="s">
        <v>228</v>
      </c>
      <c r="E10" s="900" t="s">
        <v>229</v>
      </c>
      <c r="F10" s="1320" t="s">
        <v>5</v>
      </c>
      <c r="G10" s="1321"/>
    </row>
    <row r="11" spans="1:7" s="233" customFormat="1" ht="35.1" customHeight="1" thickBot="1">
      <c r="A11" s="1324"/>
      <c r="B11" s="899" t="s">
        <v>230</v>
      </c>
      <c r="C11" s="898" t="s">
        <v>230</v>
      </c>
      <c r="D11" s="899" t="s">
        <v>5</v>
      </c>
      <c r="E11" s="898" t="s">
        <v>5</v>
      </c>
      <c r="F11" s="897" t="s">
        <v>824</v>
      </c>
      <c r="G11" s="896" t="s">
        <v>823</v>
      </c>
    </row>
    <row r="12" spans="1:7" ht="24.95" customHeight="1" thickTop="1">
      <c r="A12" s="895" t="s">
        <v>231</v>
      </c>
      <c r="B12" s="295">
        <v>24403</v>
      </c>
      <c r="C12" s="296">
        <v>24503</v>
      </c>
      <c r="D12" s="297">
        <v>100.4</v>
      </c>
      <c r="E12" s="298">
        <v>98.7</v>
      </c>
      <c r="F12" s="299">
        <v>100</v>
      </c>
      <c r="G12" s="300">
        <v>100</v>
      </c>
    </row>
    <row r="13" spans="1:7" ht="24.95" customHeight="1" thickBot="1">
      <c r="A13" s="894" t="s">
        <v>232</v>
      </c>
      <c r="B13" s="301">
        <v>17409</v>
      </c>
      <c r="C13" s="302">
        <v>17645</v>
      </c>
      <c r="D13" s="303">
        <v>101.4</v>
      </c>
      <c r="E13" s="304">
        <v>99.7</v>
      </c>
      <c r="F13" s="304">
        <v>71.3</v>
      </c>
      <c r="G13" s="305">
        <v>72</v>
      </c>
    </row>
    <row r="14" spans="1:7" ht="15.75" thickTop="1">
      <c r="A14" s="234"/>
      <c r="B14" s="235"/>
      <c r="C14" s="235"/>
      <c r="D14" s="235"/>
      <c r="E14" s="235"/>
      <c r="F14" s="235"/>
      <c r="G14" s="235"/>
    </row>
    <row r="15" spans="1:7" ht="20.100000000000001" customHeight="1">
      <c r="A15" s="236" t="s">
        <v>822</v>
      </c>
      <c r="B15" s="234"/>
      <c r="C15" s="234"/>
      <c r="D15" s="234"/>
      <c r="E15" s="234"/>
      <c r="F15" s="234"/>
      <c r="G15" s="229"/>
    </row>
    <row r="16" spans="1:7" ht="20.100000000000001" customHeight="1">
      <c r="A16" s="236" t="s">
        <v>233</v>
      </c>
      <c r="B16" s="229"/>
      <c r="C16" s="229"/>
      <c r="D16" s="229"/>
      <c r="E16" s="229"/>
      <c r="F16" s="229"/>
      <c r="G16" s="229"/>
    </row>
    <row r="17" spans="1:7" ht="20.100000000000001" customHeight="1">
      <c r="A17" s="237" t="s">
        <v>234</v>
      </c>
      <c r="B17" s="234"/>
      <c r="C17" s="234"/>
      <c r="D17" s="229"/>
      <c r="E17" s="229"/>
      <c r="F17" s="229"/>
      <c r="G17" s="229"/>
    </row>
    <row r="18" spans="1:7" ht="18">
      <c r="A18" s="237"/>
      <c r="B18" s="234"/>
      <c r="C18" s="234"/>
      <c r="D18" s="229"/>
      <c r="E18" s="229"/>
      <c r="F18" s="229"/>
      <c r="G18" s="229"/>
    </row>
    <row r="19" spans="1:7" ht="15">
      <c r="A19" s="238"/>
    </row>
    <row r="20" spans="1:7" ht="15" customHeight="1">
      <c r="A20" s="223" t="s">
        <v>95</v>
      </c>
    </row>
  </sheetData>
  <mergeCells count="6">
    <mergeCell ref="A5:G5"/>
    <mergeCell ref="A6:G6"/>
    <mergeCell ref="D9:E9"/>
    <mergeCell ref="F9:G9"/>
    <mergeCell ref="F10:G10"/>
    <mergeCell ref="A9:A11"/>
  </mergeCells>
  <printOptions horizontalCentered="1" verticalCentered="1"/>
  <pageMargins left="0.7" right="0.7" top="0.75" bottom="0.75" header="0.3" footer="0.3"/>
  <pageSetup paperSize="9" scale="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zoomScaleNormal="100" workbookViewId="0">
      <selection activeCell="F31" sqref="F31"/>
    </sheetView>
  </sheetViews>
  <sheetFormatPr defaultRowHeight="14.25"/>
  <cols>
    <col min="1" max="1" width="11.7109375" style="231" customWidth="1"/>
    <col min="2" max="5" width="20.7109375" style="231" customWidth="1"/>
    <col min="6" max="7" width="16.7109375" style="231" customWidth="1"/>
    <col min="8" max="224" width="9.140625" style="231"/>
    <col min="225" max="225" width="45.7109375" style="231" bestFit="1" customWidth="1"/>
    <col min="226" max="229" width="18.7109375" style="231" customWidth="1"/>
    <col min="230" max="480" width="9.140625" style="231"/>
    <col min="481" max="481" width="45.7109375" style="231" bestFit="1" customWidth="1"/>
    <col min="482" max="485" width="18.7109375" style="231" customWidth="1"/>
    <col min="486" max="736" width="9.140625" style="231"/>
    <col min="737" max="737" width="45.7109375" style="231" bestFit="1" customWidth="1"/>
    <col min="738" max="741" width="18.7109375" style="231" customWidth="1"/>
    <col min="742" max="992" width="9.140625" style="231"/>
    <col min="993" max="993" width="45.7109375" style="231" bestFit="1" customWidth="1"/>
    <col min="994" max="997" width="18.7109375" style="231" customWidth="1"/>
    <col min="998" max="1248" width="9.140625" style="231"/>
    <col min="1249" max="1249" width="45.7109375" style="231" bestFit="1" customWidth="1"/>
    <col min="1250" max="1253" width="18.7109375" style="231" customWidth="1"/>
    <col min="1254" max="1504" width="9.140625" style="231"/>
    <col min="1505" max="1505" width="45.7109375" style="231" bestFit="1" customWidth="1"/>
    <col min="1506" max="1509" width="18.7109375" style="231" customWidth="1"/>
    <col min="1510" max="1760" width="9.140625" style="231"/>
    <col min="1761" max="1761" width="45.7109375" style="231" bestFit="1" customWidth="1"/>
    <col min="1762" max="1765" width="18.7109375" style="231" customWidth="1"/>
    <col min="1766" max="2016" width="9.140625" style="231"/>
    <col min="2017" max="2017" width="45.7109375" style="231" bestFit="1" customWidth="1"/>
    <col min="2018" max="2021" width="18.7109375" style="231" customWidth="1"/>
    <col min="2022" max="2272" width="9.140625" style="231"/>
    <col min="2273" max="2273" width="45.7109375" style="231" bestFit="1" customWidth="1"/>
    <col min="2274" max="2277" width="18.7109375" style="231" customWidth="1"/>
    <col min="2278" max="2528" width="9.140625" style="231"/>
    <col min="2529" max="2529" width="45.7109375" style="231" bestFit="1" customWidth="1"/>
    <col min="2530" max="2533" width="18.7109375" style="231" customWidth="1"/>
    <col min="2534" max="2784" width="9.140625" style="231"/>
    <col min="2785" max="2785" width="45.7109375" style="231" bestFit="1" customWidth="1"/>
    <col min="2786" max="2789" width="18.7109375" style="231" customWidth="1"/>
    <col min="2790" max="3040" width="9.140625" style="231"/>
    <col min="3041" max="3041" width="45.7109375" style="231" bestFit="1" customWidth="1"/>
    <col min="3042" max="3045" width="18.7109375" style="231" customWidth="1"/>
    <col min="3046" max="3296" width="9.140625" style="231"/>
    <col min="3297" max="3297" width="45.7109375" style="231" bestFit="1" customWidth="1"/>
    <col min="3298" max="3301" width="18.7109375" style="231" customWidth="1"/>
    <col min="3302" max="3552" width="9.140625" style="231"/>
    <col min="3553" max="3553" width="45.7109375" style="231" bestFit="1" customWidth="1"/>
    <col min="3554" max="3557" width="18.7109375" style="231" customWidth="1"/>
    <col min="3558" max="3808" width="9.140625" style="231"/>
    <col min="3809" max="3809" width="45.7109375" style="231" bestFit="1" customWidth="1"/>
    <col min="3810" max="3813" width="18.7109375" style="231" customWidth="1"/>
    <col min="3814" max="4064" width="9.140625" style="231"/>
    <col min="4065" max="4065" width="45.7109375" style="231" bestFit="1" customWidth="1"/>
    <col min="4066" max="4069" width="18.7109375" style="231" customWidth="1"/>
    <col min="4070" max="4320" width="9.140625" style="231"/>
    <col min="4321" max="4321" width="45.7109375" style="231" bestFit="1" customWidth="1"/>
    <col min="4322" max="4325" width="18.7109375" style="231" customWidth="1"/>
    <col min="4326" max="4576" width="9.140625" style="231"/>
    <col min="4577" max="4577" width="45.7109375" style="231" bestFit="1" customWidth="1"/>
    <col min="4578" max="4581" width="18.7109375" style="231" customWidth="1"/>
    <col min="4582" max="4832" width="9.140625" style="231"/>
    <col min="4833" max="4833" width="45.7109375" style="231" bestFit="1" customWidth="1"/>
    <col min="4834" max="4837" width="18.7109375" style="231" customWidth="1"/>
    <col min="4838" max="5088" width="9.140625" style="231"/>
    <col min="5089" max="5089" width="45.7109375" style="231" bestFit="1" customWidth="1"/>
    <col min="5090" max="5093" width="18.7109375" style="231" customWidth="1"/>
    <col min="5094" max="5344" width="9.140625" style="231"/>
    <col min="5345" max="5345" width="45.7109375" style="231" bestFit="1" customWidth="1"/>
    <col min="5346" max="5349" width="18.7109375" style="231" customWidth="1"/>
    <col min="5350" max="5600" width="9.140625" style="231"/>
    <col min="5601" max="5601" width="45.7109375" style="231" bestFit="1" customWidth="1"/>
    <col min="5602" max="5605" width="18.7109375" style="231" customWidth="1"/>
    <col min="5606" max="5856" width="9.140625" style="231"/>
    <col min="5857" max="5857" width="45.7109375" style="231" bestFit="1" customWidth="1"/>
    <col min="5858" max="5861" width="18.7109375" style="231" customWidth="1"/>
    <col min="5862" max="6112" width="9.140625" style="231"/>
    <col min="6113" max="6113" width="45.7109375" style="231" bestFit="1" customWidth="1"/>
    <col min="6114" max="6117" width="18.7109375" style="231" customWidth="1"/>
    <col min="6118" max="6368" width="9.140625" style="231"/>
    <col min="6369" max="6369" width="45.7109375" style="231" bestFit="1" customWidth="1"/>
    <col min="6370" max="6373" width="18.7109375" style="231" customWidth="1"/>
    <col min="6374" max="6624" width="9.140625" style="231"/>
    <col min="6625" max="6625" width="45.7109375" style="231" bestFit="1" customWidth="1"/>
    <col min="6626" max="6629" width="18.7109375" style="231" customWidth="1"/>
    <col min="6630" max="6880" width="9.140625" style="231"/>
    <col min="6881" max="6881" width="45.7109375" style="231" bestFit="1" customWidth="1"/>
    <col min="6882" max="6885" width="18.7109375" style="231" customWidth="1"/>
    <col min="6886" max="7136" width="9.140625" style="231"/>
    <col min="7137" max="7137" width="45.7109375" style="231" bestFit="1" customWidth="1"/>
    <col min="7138" max="7141" width="18.7109375" style="231" customWidth="1"/>
    <col min="7142" max="7392" width="9.140625" style="231"/>
    <col min="7393" max="7393" width="45.7109375" style="231" bestFit="1" customWidth="1"/>
    <col min="7394" max="7397" width="18.7109375" style="231" customWidth="1"/>
    <col min="7398" max="7648" width="9.140625" style="231"/>
    <col min="7649" max="7649" width="45.7109375" style="231" bestFit="1" customWidth="1"/>
    <col min="7650" max="7653" width="18.7109375" style="231" customWidth="1"/>
    <col min="7654" max="7904" width="9.140625" style="231"/>
    <col min="7905" max="7905" width="45.7109375" style="231" bestFit="1" customWidth="1"/>
    <col min="7906" max="7909" width="18.7109375" style="231" customWidth="1"/>
    <col min="7910" max="8160" width="9.140625" style="231"/>
    <col min="8161" max="8161" width="45.7109375" style="231" bestFit="1" customWidth="1"/>
    <col min="8162" max="8165" width="18.7109375" style="231" customWidth="1"/>
    <col min="8166" max="8416" width="9.140625" style="231"/>
    <col min="8417" max="8417" width="45.7109375" style="231" bestFit="1" customWidth="1"/>
    <col min="8418" max="8421" width="18.7109375" style="231" customWidth="1"/>
    <col min="8422" max="8672" width="9.140625" style="231"/>
    <col min="8673" max="8673" width="45.7109375" style="231" bestFit="1" customWidth="1"/>
    <col min="8674" max="8677" width="18.7109375" style="231" customWidth="1"/>
    <col min="8678" max="8928" width="9.140625" style="231"/>
    <col min="8929" max="8929" width="45.7109375" style="231" bestFit="1" customWidth="1"/>
    <col min="8930" max="8933" width="18.7109375" style="231" customWidth="1"/>
    <col min="8934" max="9184" width="9.140625" style="231"/>
    <col min="9185" max="9185" width="45.7109375" style="231" bestFit="1" customWidth="1"/>
    <col min="9186" max="9189" width="18.7109375" style="231" customWidth="1"/>
    <col min="9190" max="9440" width="9.140625" style="231"/>
    <col min="9441" max="9441" width="45.7109375" style="231" bestFit="1" customWidth="1"/>
    <col min="9442" max="9445" width="18.7109375" style="231" customWidth="1"/>
    <col min="9446" max="9696" width="9.140625" style="231"/>
    <col min="9697" max="9697" width="45.7109375" style="231" bestFit="1" customWidth="1"/>
    <col min="9698" max="9701" width="18.7109375" style="231" customWidth="1"/>
    <col min="9702" max="9952" width="9.140625" style="231"/>
    <col min="9953" max="9953" width="45.7109375" style="231" bestFit="1" customWidth="1"/>
    <col min="9954" max="9957" width="18.7109375" style="231" customWidth="1"/>
    <col min="9958" max="10208" width="9.140625" style="231"/>
    <col min="10209" max="10209" width="45.7109375" style="231" bestFit="1" customWidth="1"/>
    <col min="10210" max="10213" width="18.7109375" style="231" customWidth="1"/>
    <col min="10214" max="10464" width="9.140625" style="231"/>
    <col min="10465" max="10465" width="45.7109375" style="231" bestFit="1" customWidth="1"/>
    <col min="10466" max="10469" width="18.7109375" style="231" customWidth="1"/>
    <col min="10470" max="10720" width="9.140625" style="231"/>
    <col min="10721" max="10721" width="45.7109375" style="231" bestFit="1" customWidth="1"/>
    <col min="10722" max="10725" width="18.7109375" style="231" customWidth="1"/>
    <col min="10726" max="10976" width="9.140625" style="231"/>
    <col min="10977" max="10977" width="45.7109375" style="231" bestFit="1" customWidth="1"/>
    <col min="10978" max="10981" width="18.7109375" style="231" customWidth="1"/>
    <col min="10982" max="11232" width="9.140625" style="231"/>
    <col min="11233" max="11233" width="45.7109375" style="231" bestFit="1" customWidth="1"/>
    <col min="11234" max="11237" width="18.7109375" style="231" customWidth="1"/>
    <col min="11238" max="11488" width="9.140625" style="231"/>
    <col min="11489" max="11489" width="45.7109375" style="231" bestFit="1" customWidth="1"/>
    <col min="11490" max="11493" width="18.7109375" style="231" customWidth="1"/>
    <col min="11494" max="11744" width="9.140625" style="231"/>
    <col min="11745" max="11745" width="45.7109375" style="231" bestFit="1" customWidth="1"/>
    <col min="11746" max="11749" width="18.7109375" style="231" customWidth="1"/>
    <col min="11750" max="12000" width="9.140625" style="231"/>
    <col min="12001" max="12001" width="45.7109375" style="231" bestFit="1" customWidth="1"/>
    <col min="12002" max="12005" width="18.7109375" style="231" customWidth="1"/>
    <col min="12006" max="12256" width="9.140625" style="231"/>
    <col min="12257" max="12257" width="45.7109375" style="231" bestFit="1" customWidth="1"/>
    <col min="12258" max="12261" width="18.7109375" style="231" customWidth="1"/>
    <col min="12262" max="12512" width="9.140625" style="231"/>
    <col min="12513" max="12513" width="45.7109375" style="231" bestFit="1" customWidth="1"/>
    <col min="12514" max="12517" width="18.7109375" style="231" customWidth="1"/>
    <col min="12518" max="12768" width="9.140625" style="231"/>
    <col min="12769" max="12769" width="45.7109375" style="231" bestFit="1" customWidth="1"/>
    <col min="12770" max="12773" width="18.7109375" style="231" customWidth="1"/>
    <col min="12774" max="13024" width="9.140625" style="231"/>
    <col min="13025" max="13025" width="45.7109375" style="231" bestFit="1" customWidth="1"/>
    <col min="13026" max="13029" width="18.7109375" style="231" customWidth="1"/>
    <col min="13030" max="13280" width="9.140625" style="231"/>
    <col min="13281" max="13281" width="45.7109375" style="231" bestFit="1" customWidth="1"/>
    <col min="13282" max="13285" width="18.7109375" style="231" customWidth="1"/>
    <col min="13286" max="13536" width="9.140625" style="231"/>
    <col min="13537" max="13537" width="45.7109375" style="231" bestFit="1" customWidth="1"/>
    <col min="13538" max="13541" width="18.7109375" style="231" customWidth="1"/>
    <col min="13542" max="13792" width="9.140625" style="231"/>
    <col min="13793" max="13793" width="45.7109375" style="231" bestFit="1" customWidth="1"/>
    <col min="13794" max="13797" width="18.7109375" style="231" customWidth="1"/>
    <col min="13798" max="14048" width="9.140625" style="231"/>
    <col min="14049" max="14049" width="45.7109375" style="231" bestFit="1" customWidth="1"/>
    <col min="14050" max="14053" width="18.7109375" style="231" customWidth="1"/>
    <col min="14054" max="14304" width="9.140625" style="231"/>
    <col min="14305" max="14305" width="45.7109375" style="231" bestFit="1" customWidth="1"/>
    <col min="14306" max="14309" width="18.7109375" style="231" customWidth="1"/>
    <col min="14310" max="14560" width="9.140625" style="231"/>
    <col min="14561" max="14561" width="45.7109375" style="231" bestFit="1" customWidth="1"/>
    <col min="14562" max="14565" width="18.7109375" style="231" customWidth="1"/>
    <col min="14566" max="14816" width="9.140625" style="231"/>
    <col min="14817" max="14817" width="45.7109375" style="231" bestFit="1" customWidth="1"/>
    <col min="14818" max="14821" width="18.7109375" style="231" customWidth="1"/>
    <col min="14822" max="15072" width="9.140625" style="231"/>
    <col min="15073" max="15073" width="45.7109375" style="231" bestFit="1" customWidth="1"/>
    <col min="15074" max="15077" width="18.7109375" style="231" customWidth="1"/>
    <col min="15078" max="15328" width="9.140625" style="231"/>
    <col min="15329" max="15329" width="45.7109375" style="231" bestFit="1" customWidth="1"/>
    <col min="15330" max="15333" width="18.7109375" style="231" customWidth="1"/>
    <col min="15334" max="15584" width="9.140625" style="231"/>
    <col min="15585" max="15585" width="45.7109375" style="231" bestFit="1" customWidth="1"/>
    <col min="15586" max="15589" width="18.7109375" style="231" customWidth="1"/>
    <col min="15590" max="15840" width="9.140625" style="231"/>
    <col min="15841" max="15841" width="45.7109375" style="231" bestFit="1" customWidth="1"/>
    <col min="15842" max="15845" width="18.7109375" style="231" customWidth="1"/>
    <col min="15846" max="16096" width="9.140625" style="231"/>
    <col min="16097" max="16097" width="45.7109375" style="231" bestFit="1" customWidth="1"/>
    <col min="16098" max="16101" width="18.7109375" style="231" customWidth="1"/>
    <col min="16102" max="16384" width="9.140625" style="231"/>
  </cols>
  <sheetData>
    <row r="1" spans="1:7" ht="15">
      <c r="A1" s="239"/>
      <c r="B1" s="239"/>
      <c r="C1" s="239"/>
      <c r="D1" s="234"/>
      <c r="E1" s="234"/>
      <c r="F1" s="234"/>
      <c r="G1" s="230" t="s">
        <v>235</v>
      </c>
    </row>
    <row r="2" spans="1:7">
      <c r="A2" s="234"/>
      <c r="B2" s="234"/>
      <c r="C2" s="234"/>
      <c r="D2" s="234"/>
      <c r="E2" s="234"/>
      <c r="F2" s="234"/>
      <c r="G2" s="234"/>
    </row>
    <row r="3" spans="1:7" ht="20.100000000000001" customHeight="1">
      <c r="A3" s="1325" t="s">
        <v>236</v>
      </c>
      <c r="B3" s="1325"/>
      <c r="C3" s="1325"/>
      <c r="D3" s="1325"/>
      <c r="E3" s="1325"/>
      <c r="F3" s="1325"/>
      <c r="G3" s="1325"/>
    </row>
    <row r="4" spans="1:7" ht="20.100000000000001" customHeight="1">
      <c r="A4" s="1315" t="s">
        <v>218</v>
      </c>
      <c r="B4" s="1315"/>
      <c r="C4" s="1315"/>
      <c r="D4" s="1315"/>
      <c r="E4" s="1315"/>
      <c r="F4" s="1315"/>
      <c r="G4" s="1315"/>
    </row>
    <row r="5" spans="1:7" ht="15" thickBot="1">
      <c r="A5" s="234"/>
      <c r="B5" s="234"/>
      <c r="C5" s="234"/>
      <c r="D5" s="234"/>
      <c r="E5" s="234"/>
      <c r="F5" s="234"/>
      <c r="G5" s="234"/>
    </row>
    <row r="6" spans="1:7" ht="20.100000000000001" customHeight="1" thickTop="1">
      <c r="A6" s="1329" t="s">
        <v>180</v>
      </c>
      <c r="B6" s="1330"/>
      <c r="C6" s="1331"/>
      <c r="D6" s="1326" t="s">
        <v>237</v>
      </c>
      <c r="E6" s="1327"/>
      <c r="F6" s="1316" t="s">
        <v>4</v>
      </c>
      <c r="G6" s="1328"/>
    </row>
    <row r="7" spans="1:7" ht="18" customHeight="1">
      <c r="A7" s="1332"/>
      <c r="B7" s="1333"/>
      <c r="C7" s="1334"/>
      <c r="D7" s="921" t="s">
        <v>425</v>
      </c>
      <c r="E7" s="920" t="s">
        <v>425</v>
      </c>
      <c r="F7" s="919" t="s">
        <v>6</v>
      </c>
      <c r="G7" s="916" t="s">
        <v>238</v>
      </c>
    </row>
    <row r="8" spans="1:7" ht="18" customHeight="1" thickBot="1">
      <c r="A8" s="1335"/>
      <c r="B8" s="1336"/>
      <c r="C8" s="1337"/>
      <c r="D8" s="918">
        <v>2012</v>
      </c>
      <c r="E8" s="917">
        <v>2013</v>
      </c>
      <c r="F8" s="898" t="s">
        <v>239</v>
      </c>
      <c r="G8" s="916" t="s">
        <v>240</v>
      </c>
    </row>
    <row r="9" spans="1:7" ht="15.95" customHeight="1" thickTop="1">
      <c r="A9" s="912" t="s">
        <v>241</v>
      </c>
      <c r="B9" s="914"/>
      <c r="C9" s="911"/>
      <c r="D9" s="306">
        <v>25940</v>
      </c>
      <c r="E9" s="307">
        <v>26186</v>
      </c>
      <c r="F9" s="298">
        <v>100.9</v>
      </c>
      <c r="G9" s="308">
        <v>99.213372664700103</v>
      </c>
    </row>
    <row r="10" spans="1:7" ht="15.95" customHeight="1">
      <c r="A10" s="910" t="s">
        <v>835</v>
      </c>
      <c r="B10" s="908" t="s">
        <v>837</v>
      </c>
      <c r="C10" s="908"/>
      <c r="D10" s="311">
        <v>25321</v>
      </c>
      <c r="E10" s="309">
        <v>25416</v>
      </c>
      <c r="F10" s="299">
        <v>100.4</v>
      </c>
      <c r="G10" s="310">
        <v>98.721730580137674</v>
      </c>
    </row>
    <row r="11" spans="1:7" ht="15.95" customHeight="1">
      <c r="A11" s="909"/>
      <c r="B11" s="908" t="s">
        <v>828</v>
      </c>
      <c r="C11" s="908" t="s">
        <v>827</v>
      </c>
      <c r="D11" s="311">
        <v>26690</v>
      </c>
      <c r="E11" s="309">
        <v>27395</v>
      </c>
      <c r="F11" s="299">
        <v>102.6</v>
      </c>
      <c r="G11" s="310">
        <v>100.88495575221239</v>
      </c>
    </row>
    <row r="12" spans="1:7" ht="15.95" customHeight="1">
      <c r="A12" s="909"/>
      <c r="B12" s="908"/>
      <c r="C12" s="908" t="s">
        <v>831</v>
      </c>
      <c r="D12" s="311">
        <v>23579</v>
      </c>
      <c r="E12" s="309">
        <v>23057</v>
      </c>
      <c r="F12" s="299">
        <v>97.8</v>
      </c>
      <c r="G12" s="310">
        <v>96.165191740412965</v>
      </c>
    </row>
    <row r="13" spans="1:7" ht="15.95" customHeight="1">
      <c r="A13" s="909"/>
      <c r="B13" s="908" t="s">
        <v>836</v>
      </c>
      <c r="C13" s="908"/>
      <c r="D13" s="311">
        <v>27498</v>
      </c>
      <c r="E13" s="295">
        <v>28110</v>
      </c>
      <c r="F13" s="299">
        <v>102.2</v>
      </c>
      <c r="G13" s="310">
        <v>100.49164208456244</v>
      </c>
    </row>
    <row r="14" spans="1:7" ht="15.95" customHeight="1" thickBot="1">
      <c r="A14" s="907"/>
      <c r="B14" s="906" t="s">
        <v>828</v>
      </c>
      <c r="C14" s="906" t="s">
        <v>827</v>
      </c>
      <c r="D14" s="312">
        <v>27498</v>
      </c>
      <c r="E14" s="301">
        <v>28113</v>
      </c>
      <c r="F14" s="299">
        <v>102.2</v>
      </c>
      <c r="G14" s="313">
        <v>100.49164208456244</v>
      </c>
    </row>
    <row r="15" spans="1:7" ht="15.95" customHeight="1" thickTop="1">
      <c r="A15" s="912" t="s">
        <v>131</v>
      </c>
      <c r="B15" s="914"/>
      <c r="C15" s="914"/>
      <c r="D15" s="311">
        <v>23142</v>
      </c>
      <c r="E15" s="309">
        <v>23396</v>
      </c>
      <c r="F15" s="298">
        <v>101.1</v>
      </c>
      <c r="G15" s="308">
        <v>99.410029498525063</v>
      </c>
    </row>
    <row r="16" spans="1:7" ht="15.95" customHeight="1">
      <c r="A16" s="909"/>
      <c r="B16" s="908" t="s">
        <v>828</v>
      </c>
      <c r="C16" s="908" t="s">
        <v>833</v>
      </c>
      <c r="D16" s="311">
        <v>23922</v>
      </c>
      <c r="E16" s="309">
        <v>24704</v>
      </c>
      <c r="F16" s="299">
        <v>103.3</v>
      </c>
      <c r="G16" s="310">
        <v>101.57325467059979</v>
      </c>
    </row>
    <row r="17" spans="1:7" ht="15.95" customHeight="1">
      <c r="A17" s="909"/>
      <c r="B17" s="908"/>
      <c r="C17" s="908" t="s">
        <v>827</v>
      </c>
      <c r="D17" s="311">
        <v>29771</v>
      </c>
      <c r="E17" s="309">
        <v>31470</v>
      </c>
      <c r="F17" s="299">
        <v>105.7</v>
      </c>
      <c r="G17" s="310">
        <v>103.9331366764995</v>
      </c>
    </row>
    <row r="18" spans="1:7" ht="15.95" customHeight="1" thickBot="1">
      <c r="A18" s="909"/>
      <c r="B18" s="906"/>
      <c r="C18" s="908" t="s">
        <v>826</v>
      </c>
      <c r="D18" s="311">
        <v>21809</v>
      </c>
      <c r="E18" s="309">
        <v>21687</v>
      </c>
      <c r="F18" s="304">
        <v>99.4</v>
      </c>
      <c r="G18" s="313">
        <v>97.738446411012774</v>
      </c>
    </row>
    <row r="19" spans="1:7" ht="15.95" customHeight="1" thickTop="1">
      <c r="A19" s="915" t="s">
        <v>242</v>
      </c>
      <c r="B19" s="914"/>
      <c r="C19" s="914"/>
      <c r="D19" s="913">
        <v>24493</v>
      </c>
      <c r="E19" s="307">
        <v>24518</v>
      </c>
      <c r="F19" s="299">
        <v>100.1</v>
      </c>
      <c r="G19" s="308">
        <v>98.426745329400191</v>
      </c>
    </row>
    <row r="20" spans="1:7" ht="15.95" customHeight="1">
      <c r="A20" s="910" t="s">
        <v>835</v>
      </c>
      <c r="B20" s="908" t="s">
        <v>834</v>
      </c>
      <c r="C20" s="908"/>
      <c r="D20" s="311">
        <v>26389</v>
      </c>
      <c r="E20" s="309">
        <v>26462</v>
      </c>
      <c r="F20" s="299">
        <v>100.3</v>
      </c>
      <c r="G20" s="310">
        <v>98.623402163225165</v>
      </c>
    </row>
    <row r="21" spans="1:7" ht="15.95" customHeight="1">
      <c r="A21" s="909"/>
      <c r="B21" s="908" t="s">
        <v>828</v>
      </c>
      <c r="C21" s="908" t="s">
        <v>833</v>
      </c>
      <c r="D21" s="311">
        <v>25354</v>
      </c>
      <c r="E21" s="309">
        <v>25351</v>
      </c>
      <c r="F21" s="299">
        <v>100</v>
      </c>
      <c r="G21" s="310">
        <v>98.328416912487711</v>
      </c>
    </row>
    <row r="22" spans="1:7" ht="15.95" customHeight="1">
      <c r="A22" s="909"/>
      <c r="B22" s="908"/>
      <c r="C22" s="908" t="s">
        <v>827</v>
      </c>
      <c r="D22" s="311">
        <v>30521</v>
      </c>
      <c r="E22" s="309">
        <v>29933</v>
      </c>
      <c r="F22" s="299">
        <v>98.1</v>
      </c>
      <c r="G22" s="310">
        <v>96.460176991150433</v>
      </c>
    </row>
    <row r="23" spans="1:7" ht="15.95" customHeight="1">
      <c r="A23" s="909"/>
      <c r="B23" s="908"/>
      <c r="C23" s="908" t="s">
        <v>831</v>
      </c>
      <c r="D23" s="311">
        <v>26052</v>
      </c>
      <c r="E23" s="309">
        <v>26106</v>
      </c>
      <c r="F23" s="299">
        <v>100.2</v>
      </c>
      <c r="G23" s="310">
        <v>98.525073746312685</v>
      </c>
    </row>
    <row r="24" spans="1:7" ht="15.95" customHeight="1">
      <c r="A24" s="909"/>
      <c r="B24" s="908" t="s">
        <v>832</v>
      </c>
      <c r="C24" s="908"/>
      <c r="D24" s="311">
        <v>18364</v>
      </c>
      <c r="E24" s="309">
        <v>18362</v>
      </c>
      <c r="F24" s="299">
        <v>100</v>
      </c>
      <c r="G24" s="310">
        <v>98.328416912487711</v>
      </c>
    </row>
    <row r="25" spans="1:7" ht="15.95" customHeight="1">
      <c r="A25" s="909"/>
      <c r="B25" s="908" t="s">
        <v>828</v>
      </c>
      <c r="C25" s="908" t="s">
        <v>827</v>
      </c>
      <c r="D25" s="311">
        <v>23016</v>
      </c>
      <c r="E25" s="309">
        <v>22902</v>
      </c>
      <c r="F25" s="299">
        <v>99.5</v>
      </c>
      <c r="G25" s="310">
        <v>97.836774827925268</v>
      </c>
    </row>
    <row r="26" spans="1:7" ht="15.95" customHeight="1" thickBot="1">
      <c r="A26" s="907"/>
      <c r="B26" s="906"/>
      <c r="C26" s="906" t="s">
        <v>831</v>
      </c>
      <c r="D26" s="312">
        <v>18472</v>
      </c>
      <c r="E26" s="314">
        <v>18422</v>
      </c>
      <c r="F26" s="299">
        <v>99.7</v>
      </c>
      <c r="G26" s="313">
        <v>98.033431661750242</v>
      </c>
    </row>
    <row r="27" spans="1:7" ht="15.95" customHeight="1" thickTop="1">
      <c r="A27" s="912" t="s">
        <v>243</v>
      </c>
      <c r="B27" s="911"/>
      <c r="C27" s="911"/>
      <c r="D27" s="311">
        <v>20015</v>
      </c>
      <c r="E27" s="309">
        <v>20247</v>
      </c>
      <c r="F27" s="298">
        <v>101.2</v>
      </c>
      <c r="G27" s="308">
        <v>99.508357915437557</v>
      </c>
    </row>
    <row r="28" spans="1:7" ht="15.95" customHeight="1">
      <c r="A28" s="910" t="s">
        <v>182</v>
      </c>
      <c r="B28" s="908" t="s">
        <v>830</v>
      </c>
      <c r="C28" s="908"/>
      <c r="D28" s="311">
        <v>20522</v>
      </c>
      <c r="E28" s="309">
        <v>20961</v>
      </c>
      <c r="F28" s="299">
        <v>102.1</v>
      </c>
      <c r="G28" s="310">
        <v>100.39331366764995</v>
      </c>
    </row>
    <row r="29" spans="1:7" ht="15.95" customHeight="1">
      <c r="A29" s="909"/>
      <c r="B29" s="908" t="s">
        <v>829</v>
      </c>
      <c r="C29" s="908"/>
      <c r="D29" s="311">
        <v>19682</v>
      </c>
      <c r="E29" s="309">
        <v>19937</v>
      </c>
      <c r="F29" s="299">
        <v>101.3</v>
      </c>
      <c r="G29" s="310">
        <v>99.606686332350051</v>
      </c>
    </row>
    <row r="30" spans="1:7" ht="15.95" customHeight="1">
      <c r="A30" s="909"/>
      <c r="B30" s="908" t="s">
        <v>828</v>
      </c>
      <c r="C30" s="908" t="s">
        <v>827</v>
      </c>
      <c r="D30" s="311">
        <v>19745</v>
      </c>
      <c r="E30" s="309">
        <v>20027</v>
      </c>
      <c r="F30" s="299">
        <v>101.4</v>
      </c>
      <c r="G30" s="310">
        <v>99.705014749262546</v>
      </c>
    </row>
    <row r="31" spans="1:7" ht="15.95" customHeight="1" thickBot="1">
      <c r="A31" s="907"/>
      <c r="B31" s="906"/>
      <c r="C31" s="906" t="s">
        <v>826</v>
      </c>
      <c r="D31" s="312">
        <v>19474</v>
      </c>
      <c r="E31" s="314">
        <v>19701</v>
      </c>
      <c r="F31" s="304">
        <v>101.2</v>
      </c>
      <c r="G31" s="313">
        <v>99.508357915437557</v>
      </c>
    </row>
    <row r="32" spans="1:7" ht="15" thickTop="1">
      <c r="A32" s="240"/>
      <c r="B32" s="240"/>
      <c r="C32" s="240"/>
      <c r="D32" s="315"/>
      <c r="E32" s="315"/>
      <c r="F32" s="316"/>
      <c r="G32" s="316"/>
    </row>
    <row r="33" spans="1:7" ht="20.100000000000001" customHeight="1">
      <c r="A33" s="236" t="s">
        <v>825</v>
      </c>
      <c r="B33" s="236"/>
      <c r="C33" s="236"/>
      <c r="D33" s="234"/>
      <c r="E33" s="241"/>
      <c r="F33" s="242"/>
      <c r="G33" s="243"/>
    </row>
    <row r="34" spans="1:7" ht="18">
      <c r="A34" s="236"/>
      <c r="B34" s="236"/>
      <c r="C34" s="236"/>
      <c r="D34" s="234"/>
      <c r="E34" s="241"/>
      <c r="F34" s="242"/>
      <c r="G34" s="243"/>
    </row>
    <row r="35" spans="1:7" ht="15" customHeight="1">
      <c r="A35" s="223" t="s">
        <v>95</v>
      </c>
      <c r="B35" s="223"/>
      <c r="C35" s="223"/>
      <c r="D35" s="244"/>
      <c r="E35" s="234"/>
      <c r="F35" s="234"/>
      <c r="G35" s="234"/>
    </row>
    <row r="36" spans="1:7">
      <c r="A36" s="245"/>
      <c r="B36" s="245"/>
      <c r="C36" s="245"/>
    </row>
  </sheetData>
  <mergeCells count="5">
    <mergeCell ref="A3:G3"/>
    <mergeCell ref="A4:G4"/>
    <mergeCell ref="D6:E6"/>
    <mergeCell ref="F6:G6"/>
    <mergeCell ref="A6:C8"/>
  </mergeCells>
  <printOptions horizontalCentered="1" verticalCentered="1"/>
  <pageMargins left="0.7" right="0.7" top="0.75" bottom="0.75" header="0.3" footer="0.3"/>
  <pageSetup paperSize="9" scale="8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Normal="100" workbookViewId="0">
      <selection activeCell="L13" sqref="L13"/>
    </sheetView>
  </sheetViews>
  <sheetFormatPr defaultRowHeight="12.75"/>
  <cols>
    <col min="1" max="1" width="3.7109375" style="671" customWidth="1"/>
    <col min="2" max="2" width="37.7109375" style="671" customWidth="1"/>
    <col min="3" max="3" width="13.7109375" style="671" customWidth="1"/>
    <col min="4" max="6" width="12.7109375" style="671" customWidth="1"/>
    <col min="7" max="7" width="13.7109375" style="671" customWidth="1"/>
    <col min="8" max="9" width="12.7109375" style="671" customWidth="1"/>
    <col min="10" max="16384" width="9.140625" style="671"/>
  </cols>
  <sheetData>
    <row r="1" spans="1:9" s="690" customFormat="1" ht="15" customHeight="1">
      <c r="A1" s="1355" t="s">
        <v>244</v>
      </c>
      <c r="B1" s="1356"/>
      <c r="C1" s="1356"/>
      <c r="D1" s="1356"/>
      <c r="E1" s="1356"/>
      <c r="F1" s="1356"/>
      <c r="G1" s="1356"/>
      <c r="H1" s="1356"/>
      <c r="I1" s="1356"/>
    </row>
    <row r="2" spans="1:9" s="690" customFormat="1" ht="15" customHeight="1">
      <c r="A2" s="246" t="s">
        <v>17</v>
      </c>
      <c r="B2" s="247"/>
      <c r="C2" s="247"/>
      <c r="D2" s="247"/>
      <c r="E2" s="247"/>
      <c r="F2" s="247"/>
      <c r="G2" s="247"/>
      <c r="H2" s="247"/>
      <c r="I2" s="247"/>
    </row>
    <row r="3" spans="1:9" s="839" customFormat="1" ht="30" customHeight="1">
      <c r="A3" s="1357" t="s">
        <v>245</v>
      </c>
      <c r="B3" s="1357"/>
      <c r="C3" s="1357"/>
      <c r="D3" s="1357"/>
      <c r="E3" s="1357"/>
      <c r="F3" s="1357"/>
      <c r="G3" s="1357"/>
      <c r="H3" s="1357"/>
      <c r="I3" s="1357"/>
    </row>
    <row r="4" spans="1:9" s="839" customFormat="1" ht="30" customHeight="1">
      <c r="A4" s="1358" t="s">
        <v>246</v>
      </c>
      <c r="B4" s="1359"/>
      <c r="C4" s="1359"/>
      <c r="D4" s="1359"/>
      <c r="E4" s="1359"/>
      <c r="F4" s="1359"/>
      <c r="G4" s="1359"/>
      <c r="H4" s="1359"/>
      <c r="I4" s="1359"/>
    </row>
    <row r="5" spans="1:9" s="839" customFormat="1" ht="20.100000000000001" customHeight="1">
      <c r="A5" s="1299" t="s">
        <v>218</v>
      </c>
      <c r="B5" s="1360"/>
      <c r="C5" s="1360"/>
      <c r="D5" s="1360"/>
      <c r="E5" s="1360"/>
      <c r="F5" s="1360"/>
      <c r="G5" s="1360"/>
      <c r="H5" s="1360"/>
      <c r="I5" s="1360"/>
    </row>
    <row r="6" spans="1:9" s="690" customFormat="1" ht="15" customHeight="1">
      <c r="A6" s="248"/>
      <c r="B6" s="248"/>
      <c r="C6" s="248"/>
      <c r="D6" s="248"/>
      <c r="E6" s="248"/>
      <c r="F6" s="248"/>
      <c r="G6" s="248"/>
      <c r="H6" s="248"/>
      <c r="I6" s="248"/>
    </row>
    <row r="7" spans="1:9" s="690" customFormat="1" ht="15" customHeight="1" thickBot="1">
      <c r="A7" s="246"/>
      <c r="B7" s="246"/>
      <c r="C7" s="246"/>
      <c r="D7" s="246"/>
      <c r="E7" s="246"/>
      <c r="F7" s="246"/>
      <c r="G7" s="246"/>
      <c r="H7" s="246"/>
      <c r="I7" s="246"/>
    </row>
    <row r="8" spans="1:9" s="672" customFormat="1" ht="69.95" customHeight="1" thickTop="1">
      <c r="A8" s="1361" t="s">
        <v>180</v>
      </c>
      <c r="B8" s="1362"/>
      <c r="C8" s="1367" t="s">
        <v>247</v>
      </c>
      <c r="D8" s="1368"/>
      <c r="E8" s="1368"/>
      <c r="F8" s="1369"/>
      <c r="G8" s="1368" t="s">
        <v>248</v>
      </c>
      <c r="H8" s="1368"/>
      <c r="I8" s="1369"/>
    </row>
    <row r="9" spans="1:9" s="672" customFormat="1" ht="50.1" customHeight="1">
      <c r="A9" s="1363"/>
      <c r="B9" s="1364"/>
      <c r="C9" s="938" t="s">
        <v>840</v>
      </c>
      <c r="D9" s="1370" t="s">
        <v>839</v>
      </c>
      <c r="E9" s="1371"/>
      <c r="F9" s="1372"/>
      <c r="G9" s="938" t="s">
        <v>840</v>
      </c>
      <c r="H9" s="1370" t="s">
        <v>839</v>
      </c>
      <c r="I9" s="1372"/>
    </row>
    <row r="10" spans="1:9" s="672" customFormat="1" ht="20.100000000000001" customHeight="1">
      <c r="A10" s="1363"/>
      <c r="B10" s="1364"/>
      <c r="C10" s="1345" t="s">
        <v>230</v>
      </c>
      <c r="D10" s="1343" t="s">
        <v>230</v>
      </c>
      <c r="E10" s="937" t="s">
        <v>249</v>
      </c>
      <c r="F10" s="936" t="s">
        <v>250</v>
      </c>
      <c r="G10" s="1345" t="s">
        <v>251</v>
      </c>
      <c r="H10" s="1347" t="s">
        <v>252</v>
      </c>
      <c r="I10" s="1349" t="s">
        <v>5</v>
      </c>
    </row>
    <row r="11" spans="1:9" s="672" customFormat="1" ht="20.100000000000001" customHeight="1" thickBot="1">
      <c r="A11" s="1365"/>
      <c r="B11" s="1366"/>
      <c r="C11" s="1346"/>
      <c r="D11" s="1344"/>
      <c r="E11" s="935" t="s">
        <v>5</v>
      </c>
      <c r="F11" s="934" t="s">
        <v>5</v>
      </c>
      <c r="G11" s="1346"/>
      <c r="H11" s="1348"/>
      <c r="I11" s="1350"/>
    </row>
    <row r="12" spans="1:9" s="672" customFormat="1" ht="24.95" customHeight="1" thickTop="1">
      <c r="A12" s="1351" t="s">
        <v>253</v>
      </c>
      <c r="B12" s="1352"/>
      <c r="C12" s="689">
        <v>24503</v>
      </c>
      <c r="D12" s="688">
        <v>100</v>
      </c>
      <c r="E12" s="686">
        <v>0.4</v>
      </c>
      <c r="F12" s="687">
        <v>-1.2782694198623261</v>
      </c>
      <c r="G12" s="686">
        <v>3705.3</v>
      </c>
      <c r="H12" s="686">
        <v>-34.1</v>
      </c>
      <c r="I12" s="933">
        <v>-0.9</v>
      </c>
    </row>
    <row r="13" spans="1:9" s="672" customFormat="1" ht="24.95" customHeight="1">
      <c r="A13" s="1353" t="s">
        <v>23</v>
      </c>
      <c r="B13" s="1354"/>
      <c r="C13" s="684"/>
      <c r="D13" s="684"/>
      <c r="E13" s="685"/>
      <c r="F13" s="682"/>
      <c r="G13" s="685"/>
      <c r="H13" s="685"/>
      <c r="I13" s="932"/>
    </row>
    <row r="14" spans="1:9" s="672" customFormat="1" ht="24.95" customHeight="1">
      <c r="A14" s="931"/>
      <c r="B14" s="930" t="s">
        <v>254</v>
      </c>
      <c r="C14" s="680">
        <v>24560</v>
      </c>
      <c r="D14" s="679">
        <v>72</v>
      </c>
      <c r="E14" s="677">
        <v>0.3</v>
      </c>
      <c r="F14" s="678">
        <v>-1.3765978367748346</v>
      </c>
      <c r="G14" s="677">
        <v>3026.7</v>
      </c>
      <c r="H14" s="677">
        <v>-41.6</v>
      </c>
      <c r="I14" s="925">
        <v>-1.4</v>
      </c>
    </row>
    <row r="15" spans="1:9" s="672" customFormat="1" ht="24.95" customHeight="1">
      <c r="A15" s="931"/>
      <c r="B15" s="930" t="s">
        <v>255</v>
      </c>
      <c r="C15" s="680">
        <v>24253</v>
      </c>
      <c r="D15" s="679">
        <v>238</v>
      </c>
      <c r="E15" s="677">
        <v>1</v>
      </c>
      <c r="F15" s="678">
        <v>-0.6882989183874173</v>
      </c>
      <c r="G15" s="677">
        <v>678.6</v>
      </c>
      <c r="H15" s="677">
        <v>7.5</v>
      </c>
      <c r="I15" s="925">
        <v>1.1000000000000001</v>
      </c>
    </row>
    <row r="16" spans="1:9" s="672" customFormat="1" ht="24.95" customHeight="1">
      <c r="A16" s="1338" t="s">
        <v>256</v>
      </c>
      <c r="B16" s="1339"/>
      <c r="C16" s="684"/>
      <c r="D16" s="683"/>
      <c r="E16" s="681"/>
      <c r="F16" s="682"/>
      <c r="G16" s="681"/>
      <c r="H16" s="681"/>
      <c r="I16" s="929"/>
    </row>
    <row r="17" spans="1:9" s="672" customFormat="1" ht="23.1" customHeight="1">
      <c r="A17" s="928" t="s">
        <v>257</v>
      </c>
      <c r="B17" s="926" t="s">
        <v>258</v>
      </c>
      <c r="C17" s="680">
        <v>18986</v>
      </c>
      <c r="D17" s="679">
        <v>388</v>
      </c>
      <c r="E17" s="677">
        <v>2.1</v>
      </c>
      <c r="F17" s="678">
        <v>0.39331366764994868</v>
      </c>
      <c r="G17" s="677">
        <v>95.9</v>
      </c>
      <c r="H17" s="677">
        <v>-0.9</v>
      </c>
      <c r="I17" s="925">
        <v>-0.9</v>
      </c>
    </row>
    <row r="18" spans="1:9" s="672" customFormat="1" ht="23.1" customHeight="1">
      <c r="A18" s="1340" t="s">
        <v>259</v>
      </c>
      <c r="B18" s="1341"/>
      <c r="C18" s="680">
        <v>24855</v>
      </c>
      <c r="D18" s="679">
        <v>245</v>
      </c>
      <c r="E18" s="677">
        <v>1</v>
      </c>
      <c r="F18" s="678">
        <v>-0.6882989183874173</v>
      </c>
      <c r="G18" s="677">
        <v>1153</v>
      </c>
      <c r="H18" s="677">
        <v>-14.3</v>
      </c>
      <c r="I18" s="925">
        <v>-1.2</v>
      </c>
    </row>
    <row r="19" spans="1:9" s="672" customFormat="1" ht="23.1" customHeight="1">
      <c r="A19" s="927" t="s">
        <v>260</v>
      </c>
      <c r="B19" s="926" t="s">
        <v>261</v>
      </c>
      <c r="C19" s="680">
        <v>29763</v>
      </c>
      <c r="D19" s="679">
        <v>-1556</v>
      </c>
      <c r="E19" s="677">
        <v>-5</v>
      </c>
      <c r="F19" s="678">
        <v>-6.588003933136676</v>
      </c>
      <c r="G19" s="677">
        <v>32.200000000000003</v>
      </c>
      <c r="H19" s="677">
        <v>-1.1000000000000001</v>
      </c>
      <c r="I19" s="925">
        <v>-3.3</v>
      </c>
    </row>
    <row r="20" spans="1:9" s="672" customFormat="1" ht="23.1" customHeight="1">
      <c r="A20" s="927" t="s">
        <v>262</v>
      </c>
      <c r="B20" s="926" t="s">
        <v>263</v>
      </c>
      <c r="C20" s="680">
        <v>24372</v>
      </c>
      <c r="D20" s="679">
        <v>327</v>
      </c>
      <c r="E20" s="677">
        <v>1.4</v>
      </c>
      <c r="F20" s="678">
        <v>-0.29498525073745441</v>
      </c>
      <c r="G20" s="677">
        <v>1040.8</v>
      </c>
      <c r="H20" s="677">
        <v>-13.2</v>
      </c>
      <c r="I20" s="925">
        <v>-1.2</v>
      </c>
    </row>
    <row r="21" spans="1:9" s="672" customFormat="1" ht="36.950000000000003" customHeight="1">
      <c r="A21" s="927" t="s">
        <v>264</v>
      </c>
      <c r="B21" s="926" t="s">
        <v>265</v>
      </c>
      <c r="C21" s="680">
        <v>40244</v>
      </c>
      <c r="D21" s="679">
        <v>-141</v>
      </c>
      <c r="E21" s="677">
        <v>-0.3</v>
      </c>
      <c r="F21" s="678">
        <v>-1.9665683382497576</v>
      </c>
      <c r="G21" s="677">
        <v>29.3</v>
      </c>
      <c r="H21" s="677">
        <v>-0.3</v>
      </c>
      <c r="I21" s="925">
        <v>-1</v>
      </c>
    </row>
    <row r="22" spans="1:9" s="672" customFormat="1" ht="53.1" customHeight="1">
      <c r="A22" s="927" t="s">
        <v>266</v>
      </c>
      <c r="B22" s="926" t="s">
        <v>267</v>
      </c>
      <c r="C22" s="680">
        <v>22782</v>
      </c>
      <c r="D22" s="679">
        <v>39</v>
      </c>
      <c r="E22" s="677">
        <v>0.2</v>
      </c>
      <c r="F22" s="678">
        <v>-1.4749262536873147</v>
      </c>
      <c r="G22" s="677">
        <v>50.8</v>
      </c>
      <c r="H22" s="677">
        <v>0.3</v>
      </c>
      <c r="I22" s="925">
        <v>0.5</v>
      </c>
    </row>
    <row r="23" spans="1:9" s="672" customFormat="1" ht="23.1" customHeight="1">
      <c r="A23" s="927" t="s">
        <v>268</v>
      </c>
      <c r="B23" s="926" t="s">
        <v>269</v>
      </c>
      <c r="C23" s="680">
        <v>21395</v>
      </c>
      <c r="D23" s="679">
        <v>-174</v>
      </c>
      <c r="E23" s="677">
        <v>-0.8</v>
      </c>
      <c r="F23" s="678">
        <v>-2.4582104228121864</v>
      </c>
      <c r="G23" s="677">
        <v>216.3</v>
      </c>
      <c r="H23" s="677">
        <v>-13.3</v>
      </c>
      <c r="I23" s="925">
        <v>-5.8</v>
      </c>
    </row>
    <row r="24" spans="1:9" s="672" customFormat="1" ht="36.950000000000003" customHeight="1">
      <c r="A24" s="927" t="s">
        <v>270</v>
      </c>
      <c r="B24" s="926" t="s">
        <v>271</v>
      </c>
      <c r="C24" s="680">
        <v>22843</v>
      </c>
      <c r="D24" s="679">
        <v>165</v>
      </c>
      <c r="E24" s="677">
        <v>0.7</v>
      </c>
      <c r="F24" s="678">
        <v>-0.98328416912487171</v>
      </c>
      <c r="G24" s="677">
        <v>477.2</v>
      </c>
      <c r="H24" s="677">
        <v>-7.1</v>
      </c>
      <c r="I24" s="925">
        <v>-1.5</v>
      </c>
    </row>
    <row r="25" spans="1:9" s="672" customFormat="1" ht="23.1" customHeight="1">
      <c r="A25" s="927" t="s">
        <v>272</v>
      </c>
      <c r="B25" s="926" t="s">
        <v>273</v>
      </c>
      <c r="C25" s="680">
        <v>22900</v>
      </c>
      <c r="D25" s="679">
        <v>99</v>
      </c>
      <c r="E25" s="677">
        <v>0.4</v>
      </c>
      <c r="F25" s="678">
        <v>-1.2782694198623261</v>
      </c>
      <c r="G25" s="677">
        <v>239.3</v>
      </c>
      <c r="H25" s="677">
        <v>-5.4</v>
      </c>
      <c r="I25" s="925">
        <v>-2.2000000000000002</v>
      </c>
    </row>
    <row r="26" spans="1:9" s="672" customFormat="1" ht="23.1" customHeight="1">
      <c r="A26" s="927" t="s">
        <v>274</v>
      </c>
      <c r="B26" s="926" t="s">
        <v>275</v>
      </c>
      <c r="C26" s="680">
        <v>13687</v>
      </c>
      <c r="D26" s="679">
        <v>479</v>
      </c>
      <c r="E26" s="677">
        <v>3.6</v>
      </c>
      <c r="F26" s="678">
        <v>1.8682399213372634</v>
      </c>
      <c r="G26" s="677">
        <v>105.8</v>
      </c>
      <c r="H26" s="677">
        <v>-7</v>
      </c>
      <c r="I26" s="925">
        <v>-6.2</v>
      </c>
    </row>
    <row r="27" spans="1:9" s="672" customFormat="1" ht="23.1" customHeight="1">
      <c r="A27" s="927" t="s">
        <v>276</v>
      </c>
      <c r="B27" s="926" t="s">
        <v>277</v>
      </c>
      <c r="C27" s="680">
        <v>45647</v>
      </c>
      <c r="D27" s="679">
        <v>-152</v>
      </c>
      <c r="E27" s="677">
        <v>-0.3</v>
      </c>
      <c r="F27" s="678">
        <v>-1.9665683382497576</v>
      </c>
      <c r="G27" s="677">
        <v>96.5</v>
      </c>
      <c r="H27" s="677">
        <v>1.6</v>
      </c>
      <c r="I27" s="925">
        <v>1.7</v>
      </c>
    </row>
    <row r="28" spans="1:9" s="672" customFormat="1" ht="23.1" customHeight="1">
      <c r="A28" s="927" t="s">
        <v>278</v>
      </c>
      <c r="B28" s="926" t="s">
        <v>279</v>
      </c>
      <c r="C28" s="680">
        <v>47862</v>
      </c>
      <c r="D28" s="679">
        <v>-3390</v>
      </c>
      <c r="E28" s="677">
        <v>-6.6</v>
      </c>
      <c r="F28" s="678">
        <v>-8.1612586037364707</v>
      </c>
      <c r="G28" s="677">
        <v>70.8</v>
      </c>
      <c r="H28" s="677">
        <v>0.2</v>
      </c>
      <c r="I28" s="925">
        <v>0.3</v>
      </c>
    </row>
    <row r="29" spans="1:9" s="672" customFormat="1" ht="23.1" customHeight="1">
      <c r="A29" s="927" t="s">
        <v>280</v>
      </c>
      <c r="B29" s="926" t="s">
        <v>281</v>
      </c>
      <c r="C29" s="680">
        <v>21759</v>
      </c>
      <c r="D29" s="679">
        <v>-525</v>
      </c>
      <c r="E29" s="677">
        <v>-2.4</v>
      </c>
      <c r="F29" s="678">
        <v>-4.0314650934119953</v>
      </c>
      <c r="G29" s="677">
        <v>45.8</v>
      </c>
      <c r="H29" s="677">
        <v>3.3</v>
      </c>
      <c r="I29" s="925">
        <v>7.8</v>
      </c>
    </row>
    <row r="30" spans="1:9" s="672" customFormat="1" ht="36.950000000000003" customHeight="1">
      <c r="A30" s="927" t="s">
        <v>282</v>
      </c>
      <c r="B30" s="926" t="s">
        <v>283</v>
      </c>
      <c r="C30" s="680">
        <v>31123</v>
      </c>
      <c r="D30" s="679">
        <v>-622</v>
      </c>
      <c r="E30" s="677">
        <v>-2</v>
      </c>
      <c r="F30" s="678">
        <v>-3.6381514257620466</v>
      </c>
      <c r="G30" s="677">
        <v>151.69999999999999</v>
      </c>
      <c r="H30" s="677">
        <v>2.7</v>
      </c>
      <c r="I30" s="925">
        <v>1.8</v>
      </c>
    </row>
    <row r="31" spans="1:9" s="672" customFormat="1" ht="23.1" customHeight="1">
      <c r="A31" s="927" t="s">
        <v>284</v>
      </c>
      <c r="B31" s="926" t="s">
        <v>285</v>
      </c>
      <c r="C31" s="680">
        <v>16487</v>
      </c>
      <c r="D31" s="679">
        <v>-129</v>
      </c>
      <c r="E31" s="677">
        <v>-0.8</v>
      </c>
      <c r="F31" s="678">
        <v>-2.4582104228121864</v>
      </c>
      <c r="G31" s="677">
        <v>148.69999999999999</v>
      </c>
      <c r="H31" s="677">
        <v>1.3</v>
      </c>
      <c r="I31" s="925">
        <v>0.9</v>
      </c>
    </row>
    <row r="32" spans="1:9" s="672" customFormat="1" ht="36.950000000000003" customHeight="1">
      <c r="A32" s="927" t="s">
        <v>286</v>
      </c>
      <c r="B32" s="926" t="s">
        <v>287</v>
      </c>
      <c r="C32" s="680">
        <v>26186</v>
      </c>
      <c r="D32" s="679">
        <v>246</v>
      </c>
      <c r="E32" s="677">
        <v>0.9</v>
      </c>
      <c r="F32" s="678">
        <v>-0.78662733529989737</v>
      </c>
      <c r="G32" s="677">
        <v>275.89999999999998</v>
      </c>
      <c r="H32" s="677">
        <v>4.7</v>
      </c>
      <c r="I32" s="925">
        <v>1.7</v>
      </c>
    </row>
    <row r="33" spans="1:9" s="672" customFormat="1" ht="23.1" customHeight="1">
      <c r="A33" s="927" t="s">
        <v>288</v>
      </c>
      <c r="B33" s="926" t="s">
        <v>131</v>
      </c>
      <c r="C33" s="680">
        <v>23396</v>
      </c>
      <c r="D33" s="679">
        <v>254</v>
      </c>
      <c r="E33" s="677">
        <v>1.1000000000000001</v>
      </c>
      <c r="F33" s="678">
        <v>-0.58997050147493724</v>
      </c>
      <c r="G33" s="677">
        <v>271.2</v>
      </c>
      <c r="H33" s="677">
        <v>-0.3</v>
      </c>
      <c r="I33" s="925">
        <v>-0.1</v>
      </c>
    </row>
    <row r="34" spans="1:9" s="672" customFormat="1" ht="23.1" customHeight="1">
      <c r="A34" s="927" t="s">
        <v>289</v>
      </c>
      <c r="B34" s="926" t="s">
        <v>290</v>
      </c>
      <c r="C34" s="680">
        <v>24518</v>
      </c>
      <c r="D34" s="679">
        <v>25</v>
      </c>
      <c r="E34" s="677">
        <v>0.1</v>
      </c>
      <c r="F34" s="678">
        <v>-1.5732546705998089</v>
      </c>
      <c r="G34" s="677">
        <v>265.89999999999998</v>
      </c>
      <c r="H34" s="677">
        <v>-0.4</v>
      </c>
      <c r="I34" s="925">
        <v>-0.1</v>
      </c>
    </row>
    <row r="35" spans="1:9" s="672" customFormat="1" ht="23.1" customHeight="1">
      <c r="A35" s="927" t="s">
        <v>291</v>
      </c>
      <c r="B35" s="926" t="s">
        <v>292</v>
      </c>
      <c r="C35" s="680">
        <v>20247</v>
      </c>
      <c r="D35" s="679">
        <v>232</v>
      </c>
      <c r="E35" s="677">
        <v>1.2</v>
      </c>
      <c r="F35" s="678">
        <v>-0.49164208456244296</v>
      </c>
      <c r="G35" s="677">
        <v>48.2</v>
      </c>
      <c r="H35" s="677">
        <v>-0.1</v>
      </c>
      <c r="I35" s="925">
        <v>-0.1</v>
      </c>
    </row>
    <row r="36" spans="1:9" s="672" customFormat="1" ht="23.1" customHeight="1" thickBot="1">
      <c r="A36" s="924" t="s">
        <v>293</v>
      </c>
      <c r="B36" s="923" t="s">
        <v>294</v>
      </c>
      <c r="C36" s="676">
        <v>19167</v>
      </c>
      <c r="D36" s="675">
        <v>-236</v>
      </c>
      <c r="E36" s="673">
        <v>-1.2</v>
      </c>
      <c r="F36" s="674">
        <v>-2.8515240904621493</v>
      </c>
      <c r="G36" s="673">
        <v>43.1</v>
      </c>
      <c r="H36" s="673">
        <v>0.6</v>
      </c>
      <c r="I36" s="922">
        <v>1.5</v>
      </c>
    </row>
    <row r="37" spans="1:9" s="672" customFormat="1" ht="15" customHeight="1" thickTop="1">
      <c r="A37" s="249"/>
      <c r="B37" s="249"/>
      <c r="C37" s="250"/>
      <c r="D37" s="250"/>
      <c r="E37" s="251"/>
      <c r="F37" s="252"/>
      <c r="G37" s="251"/>
      <c r="H37" s="251"/>
      <c r="I37" s="251"/>
    </row>
    <row r="38" spans="1:9" s="672" customFormat="1" ht="65.099999999999994" customHeight="1">
      <c r="A38" s="1342" t="s">
        <v>418</v>
      </c>
      <c r="B38" s="1342"/>
      <c r="C38" s="1342"/>
      <c r="D38" s="1342"/>
      <c r="E38" s="1342"/>
      <c r="F38" s="1342"/>
      <c r="G38" s="1342"/>
      <c r="H38" s="1342"/>
      <c r="I38" s="1342"/>
    </row>
    <row r="39" spans="1:9" s="672" customFormat="1" ht="15" customHeight="1">
      <c r="A39" s="253"/>
      <c r="B39" s="253"/>
      <c r="C39" s="253"/>
      <c r="D39" s="253"/>
      <c r="E39" s="253"/>
      <c r="F39" s="253"/>
      <c r="G39" s="253"/>
      <c r="H39" s="253"/>
      <c r="I39" s="253"/>
    </row>
    <row r="40" spans="1:9" s="672" customFormat="1" ht="20.100000000000001" customHeight="1">
      <c r="A40" s="254" t="s">
        <v>838</v>
      </c>
      <c r="B40" s="255"/>
      <c r="C40" s="255"/>
      <c r="D40" s="255"/>
      <c r="E40" s="255"/>
      <c r="F40" s="255"/>
      <c r="G40" s="255"/>
      <c r="H40" s="255"/>
      <c r="I40" s="255"/>
    </row>
    <row r="41" spans="1:9" s="672" customFormat="1" ht="15" customHeight="1">
      <c r="A41" s="254"/>
      <c r="B41" s="255"/>
      <c r="C41" s="255"/>
      <c r="D41" s="255"/>
      <c r="E41" s="255"/>
      <c r="F41" s="255"/>
      <c r="G41" s="255"/>
      <c r="H41" s="255"/>
      <c r="I41" s="255"/>
    </row>
    <row r="42" spans="1:9" s="672" customFormat="1" ht="15" customHeight="1">
      <c r="A42" s="253"/>
      <c r="B42" s="253"/>
      <c r="C42" s="253"/>
      <c r="D42" s="253"/>
      <c r="E42" s="253"/>
      <c r="F42" s="253"/>
      <c r="G42" s="253"/>
      <c r="H42" s="253"/>
      <c r="I42" s="253"/>
    </row>
    <row r="43" spans="1:9" s="672" customFormat="1" ht="15" customHeight="1">
      <c r="A43" s="255" t="s">
        <v>95</v>
      </c>
      <c r="B43" s="256"/>
      <c r="C43" s="256"/>
      <c r="D43" s="256"/>
      <c r="E43" s="256"/>
      <c r="F43" s="256"/>
      <c r="G43" s="256"/>
      <c r="H43" s="256"/>
      <c r="I43" s="256"/>
    </row>
  </sheetData>
  <mergeCells count="19">
    <mergeCell ref="A1:I1"/>
    <mergeCell ref="A3:I3"/>
    <mergeCell ref="A4:I4"/>
    <mergeCell ref="A5:I5"/>
    <mergeCell ref="A8:B11"/>
    <mergeCell ref="C8:F8"/>
    <mergeCell ref="G8:I8"/>
    <mergeCell ref="D9:F9"/>
    <mergeCell ref="H9:I9"/>
    <mergeCell ref="C10:C11"/>
    <mergeCell ref="A16:B16"/>
    <mergeCell ref="A18:B18"/>
    <mergeCell ref="A38:I38"/>
    <mergeCell ref="D10:D11"/>
    <mergeCell ref="G10:G11"/>
    <mergeCell ref="H10:H11"/>
    <mergeCell ref="I10:I11"/>
    <mergeCell ref="A12:B12"/>
    <mergeCell ref="A13:B13"/>
  </mergeCells>
  <printOptions horizontalCentered="1" verticalCentered="1"/>
  <pageMargins left="0.7" right="0.7" top="0.75" bottom="0.75" header="0.3" footer="0.3"/>
  <pageSetup paperSize="9" scale="6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zoomScaleNormal="100" workbookViewId="0"/>
  </sheetViews>
  <sheetFormatPr defaultColWidth="9" defaultRowHeight="14.25"/>
  <cols>
    <col min="1" max="1" width="30.7109375" style="231" customWidth="1"/>
    <col min="2" max="11" width="11.7109375" style="231" customWidth="1"/>
    <col min="12" max="195" width="9" style="231"/>
    <col min="196" max="196" width="25.85546875" style="231" customWidth="1"/>
    <col min="197" max="197" width="12.5703125" style="231" customWidth="1"/>
    <col min="198" max="198" width="10.5703125" style="231" customWidth="1"/>
    <col min="199" max="199" width="12.5703125" style="231" customWidth="1"/>
    <col min="200" max="200" width="10.5703125" style="231" customWidth="1"/>
    <col min="201" max="202" width="11" style="231" customWidth="1"/>
    <col min="203" max="206" width="10.7109375" style="231" customWidth="1"/>
    <col min="207" max="451" width="9" style="231"/>
    <col min="452" max="452" width="25.85546875" style="231" customWidth="1"/>
    <col min="453" max="453" width="12.5703125" style="231" customWidth="1"/>
    <col min="454" max="454" width="10.5703125" style="231" customWidth="1"/>
    <col min="455" max="455" width="12.5703125" style="231" customWidth="1"/>
    <col min="456" max="456" width="10.5703125" style="231" customWidth="1"/>
    <col min="457" max="458" width="11" style="231" customWidth="1"/>
    <col min="459" max="462" width="10.7109375" style="231" customWidth="1"/>
    <col min="463" max="707" width="9" style="231"/>
    <col min="708" max="708" width="25.85546875" style="231" customWidth="1"/>
    <col min="709" max="709" width="12.5703125" style="231" customWidth="1"/>
    <col min="710" max="710" width="10.5703125" style="231" customWidth="1"/>
    <col min="711" max="711" width="12.5703125" style="231" customWidth="1"/>
    <col min="712" max="712" width="10.5703125" style="231" customWidth="1"/>
    <col min="713" max="714" width="11" style="231" customWidth="1"/>
    <col min="715" max="718" width="10.7109375" style="231" customWidth="1"/>
    <col min="719" max="963" width="9" style="231"/>
    <col min="964" max="964" width="25.85546875" style="231" customWidth="1"/>
    <col min="965" max="965" width="12.5703125" style="231" customWidth="1"/>
    <col min="966" max="966" width="10.5703125" style="231" customWidth="1"/>
    <col min="967" max="967" width="12.5703125" style="231" customWidth="1"/>
    <col min="968" max="968" width="10.5703125" style="231" customWidth="1"/>
    <col min="969" max="970" width="11" style="231" customWidth="1"/>
    <col min="971" max="974" width="10.7109375" style="231" customWidth="1"/>
    <col min="975" max="1219" width="9" style="231"/>
    <col min="1220" max="1220" width="25.85546875" style="231" customWidth="1"/>
    <col min="1221" max="1221" width="12.5703125" style="231" customWidth="1"/>
    <col min="1222" max="1222" width="10.5703125" style="231" customWidth="1"/>
    <col min="1223" max="1223" width="12.5703125" style="231" customWidth="1"/>
    <col min="1224" max="1224" width="10.5703125" style="231" customWidth="1"/>
    <col min="1225" max="1226" width="11" style="231" customWidth="1"/>
    <col min="1227" max="1230" width="10.7109375" style="231" customWidth="1"/>
    <col min="1231" max="1475" width="9" style="231"/>
    <col min="1476" max="1476" width="25.85546875" style="231" customWidth="1"/>
    <col min="1477" max="1477" width="12.5703125" style="231" customWidth="1"/>
    <col min="1478" max="1478" width="10.5703125" style="231" customWidth="1"/>
    <col min="1479" max="1479" width="12.5703125" style="231" customWidth="1"/>
    <col min="1480" max="1480" width="10.5703125" style="231" customWidth="1"/>
    <col min="1481" max="1482" width="11" style="231" customWidth="1"/>
    <col min="1483" max="1486" width="10.7109375" style="231" customWidth="1"/>
    <col min="1487" max="1731" width="9" style="231"/>
    <col min="1732" max="1732" width="25.85546875" style="231" customWidth="1"/>
    <col min="1733" max="1733" width="12.5703125" style="231" customWidth="1"/>
    <col min="1734" max="1734" width="10.5703125" style="231" customWidth="1"/>
    <col min="1735" max="1735" width="12.5703125" style="231" customWidth="1"/>
    <col min="1736" max="1736" width="10.5703125" style="231" customWidth="1"/>
    <col min="1737" max="1738" width="11" style="231" customWidth="1"/>
    <col min="1739" max="1742" width="10.7109375" style="231" customWidth="1"/>
    <col min="1743" max="1987" width="9" style="231"/>
    <col min="1988" max="1988" width="25.85546875" style="231" customWidth="1"/>
    <col min="1989" max="1989" width="12.5703125" style="231" customWidth="1"/>
    <col min="1990" max="1990" width="10.5703125" style="231" customWidth="1"/>
    <col min="1991" max="1991" width="12.5703125" style="231" customWidth="1"/>
    <col min="1992" max="1992" width="10.5703125" style="231" customWidth="1"/>
    <col min="1993" max="1994" width="11" style="231" customWidth="1"/>
    <col min="1995" max="1998" width="10.7109375" style="231" customWidth="1"/>
    <col min="1999" max="2243" width="9" style="231"/>
    <col min="2244" max="2244" width="25.85546875" style="231" customWidth="1"/>
    <col min="2245" max="2245" width="12.5703125" style="231" customWidth="1"/>
    <col min="2246" max="2246" width="10.5703125" style="231" customWidth="1"/>
    <col min="2247" max="2247" width="12.5703125" style="231" customWidth="1"/>
    <col min="2248" max="2248" width="10.5703125" style="231" customWidth="1"/>
    <col min="2249" max="2250" width="11" style="231" customWidth="1"/>
    <col min="2251" max="2254" width="10.7109375" style="231" customWidth="1"/>
    <col min="2255" max="2499" width="9" style="231"/>
    <col min="2500" max="2500" width="25.85546875" style="231" customWidth="1"/>
    <col min="2501" max="2501" width="12.5703125" style="231" customWidth="1"/>
    <col min="2502" max="2502" width="10.5703125" style="231" customWidth="1"/>
    <col min="2503" max="2503" width="12.5703125" style="231" customWidth="1"/>
    <col min="2504" max="2504" width="10.5703125" style="231" customWidth="1"/>
    <col min="2505" max="2506" width="11" style="231" customWidth="1"/>
    <col min="2507" max="2510" width="10.7109375" style="231" customWidth="1"/>
    <col min="2511" max="2755" width="9" style="231"/>
    <col min="2756" max="2756" width="25.85546875" style="231" customWidth="1"/>
    <col min="2757" max="2757" width="12.5703125" style="231" customWidth="1"/>
    <col min="2758" max="2758" width="10.5703125" style="231" customWidth="1"/>
    <col min="2759" max="2759" width="12.5703125" style="231" customWidth="1"/>
    <col min="2760" max="2760" width="10.5703125" style="231" customWidth="1"/>
    <col min="2761" max="2762" width="11" style="231" customWidth="1"/>
    <col min="2763" max="2766" width="10.7109375" style="231" customWidth="1"/>
    <col min="2767" max="3011" width="9" style="231"/>
    <col min="3012" max="3012" width="25.85546875" style="231" customWidth="1"/>
    <col min="3013" max="3013" width="12.5703125" style="231" customWidth="1"/>
    <col min="3014" max="3014" width="10.5703125" style="231" customWidth="1"/>
    <col min="3015" max="3015" width="12.5703125" style="231" customWidth="1"/>
    <col min="3016" max="3016" width="10.5703125" style="231" customWidth="1"/>
    <col min="3017" max="3018" width="11" style="231" customWidth="1"/>
    <col min="3019" max="3022" width="10.7109375" style="231" customWidth="1"/>
    <col min="3023" max="3267" width="9" style="231"/>
    <col min="3268" max="3268" width="25.85546875" style="231" customWidth="1"/>
    <col min="3269" max="3269" width="12.5703125" style="231" customWidth="1"/>
    <col min="3270" max="3270" width="10.5703125" style="231" customWidth="1"/>
    <col min="3271" max="3271" width="12.5703125" style="231" customWidth="1"/>
    <col min="3272" max="3272" width="10.5703125" style="231" customWidth="1"/>
    <col min="3273" max="3274" width="11" style="231" customWidth="1"/>
    <col min="3275" max="3278" width="10.7109375" style="231" customWidth="1"/>
    <col min="3279" max="3523" width="9" style="231"/>
    <col min="3524" max="3524" width="25.85546875" style="231" customWidth="1"/>
    <col min="3525" max="3525" width="12.5703125" style="231" customWidth="1"/>
    <col min="3526" max="3526" width="10.5703125" style="231" customWidth="1"/>
    <col min="3527" max="3527" width="12.5703125" style="231" customWidth="1"/>
    <col min="3528" max="3528" width="10.5703125" style="231" customWidth="1"/>
    <col min="3529" max="3530" width="11" style="231" customWidth="1"/>
    <col min="3531" max="3534" width="10.7109375" style="231" customWidth="1"/>
    <col min="3535" max="3779" width="9" style="231"/>
    <col min="3780" max="3780" width="25.85546875" style="231" customWidth="1"/>
    <col min="3781" max="3781" width="12.5703125" style="231" customWidth="1"/>
    <col min="3782" max="3782" width="10.5703125" style="231" customWidth="1"/>
    <col min="3783" max="3783" width="12.5703125" style="231" customWidth="1"/>
    <col min="3784" max="3784" width="10.5703125" style="231" customWidth="1"/>
    <col min="3785" max="3786" width="11" style="231" customWidth="1"/>
    <col min="3787" max="3790" width="10.7109375" style="231" customWidth="1"/>
    <col min="3791" max="4035" width="9" style="231"/>
    <col min="4036" max="4036" width="25.85546875" style="231" customWidth="1"/>
    <col min="4037" max="4037" width="12.5703125" style="231" customWidth="1"/>
    <col min="4038" max="4038" width="10.5703125" style="231" customWidth="1"/>
    <col min="4039" max="4039" width="12.5703125" style="231" customWidth="1"/>
    <col min="4040" max="4040" width="10.5703125" style="231" customWidth="1"/>
    <col min="4041" max="4042" width="11" style="231" customWidth="1"/>
    <col min="4043" max="4046" width="10.7109375" style="231" customWidth="1"/>
    <col min="4047" max="4291" width="9" style="231"/>
    <col min="4292" max="4292" width="25.85546875" style="231" customWidth="1"/>
    <col min="4293" max="4293" width="12.5703125" style="231" customWidth="1"/>
    <col min="4294" max="4294" width="10.5703125" style="231" customWidth="1"/>
    <col min="4295" max="4295" width="12.5703125" style="231" customWidth="1"/>
    <col min="4296" max="4296" width="10.5703125" style="231" customWidth="1"/>
    <col min="4297" max="4298" width="11" style="231" customWidth="1"/>
    <col min="4299" max="4302" width="10.7109375" style="231" customWidth="1"/>
    <col min="4303" max="4547" width="9" style="231"/>
    <col min="4548" max="4548" width="25.85546875" style="231" customWidth="1"/>
    <col min="4549" max="4549" width="12.5703125" style="231" customWidth="1"/>
    <col min="4550" max="4550" width="10.5703125" style="231" customWidth="1"/>
    <col min="4551" max="4551" width="12.5703125" style="231" customWidth="1"/>
    <col min="4552" max="4552" width="10.5703125" style="231" customWidth="1"/>
    <col min="4553" max="4554" width="11" style="231" customWidth="1"/>
    <col min="4555" max="4558" width="10.7109375" style="231" customWidth="1"/>
    <col min="4559" max="4803" width="9" style="231"/>
    <col min="4804" max="4804" width="25.85546875" style="231" customWidth="1"/>
    <col min="4805" max="4805" width="12.5703125" style="231" customWidth="1"/>
    <col min="4806" max="4806" width="10.5703125" style="231" customWidth="1"/>
    <col min="4807" max="4807" width="12.5703125" style="231" customWidth="1"/>
    <col min="4808" max="4808" width="10.5703125" style="231" customWidth="1"/>
    <col min="4809" max="4810" width="11" style="231" customWidth="1"/>
    <col min="4811" max="4814" width="10.7109375" style="231" customWidth="1"/>
    <col min="4815" max="5059" width="9" style="231"/>
    <col min="5060" max="5060" width="25.85546875" style="231" customWidth="1"/>
    <col min="5061" max="5061" width="12.5703125" style="231" customWidth="1"/>
    <col min="5062" max="5062" width="10.5703125" style="231" customWidth="1"/>
    <col min="5063" max="5063" width="12.5703125" style="231" customWidth="1"/>
    <col min="5064" max="5064" width="10.5703125" style="231" customWidth="1"/>
    <col min="5065" max="5066" width="11" style="231" customWidth="1"/>
    <col min="5067" max="5070" width="10.7109375" style="231" customWidth="1"/>
    <col min="5071" max="5315" width="9" style="231"/>
    <col min="5316" max="5316" width="25.85546875" style="231" customWidth="1"/>
    <col min="5317" max="5317" width="12.5703125" style="231" customWidth="1"/>
    <col min="5318" max="5318" width="10.5703125" style="231" customWidth="1"/>
    <col min="5319" max="5319" width="12.5703125" style="231" customWidth="1"/>
    <col min="5320" max="5320" width="10.5703125" style="231" customWidth="1"/>
    <col min="5321" max="5322" width="11" style="231" customWidth="1"/>
    <col min="5323" max="5326" width="10.7109375" style="231" customWidth="1"/>
    <col min="5327" max="5571" width="9" style="231"/>
    <col min="5572" max="5572" width="25.85546875" style="231" customWidth="1"/>
    <col min="5573" max="5573" width="12.5703125" style="231" customWidth="1"/>
    <col min="5574" max="5574" width="10.5703125" style="231" customWidth="1"/>
    <col min="5575" max="5575" width="12.5703125" style="231" customWidth="1"/>
    <col min="5576" max="5576" width="10.5703125" style="231" customWidth="1"/>
    <col min="5577" max="5578" width="11" style="231" customWidth="1"/>
    <col min="5579" max="5582" width="10.7109375" style="231" customWidth="1"/>
    <col min="5583" max="5827" width="9" style="231"/>
    <col min="5828" max="5828" width="25.85546875" style="231" customWidth="1"/>
    <col min="5829" max="5829" width="12.5703125" style="231" customWidth="1"/>
    <col min="5830" max="5830" width="10.5703125" style="231" customWidth="1"/>
    <col min="5831" max="5831" width="12.5703125" style="231" customWidth="1"/>
    <col min="5832" max="5832" width="10.5703125" style="231" customWidth="1"/>
    <col min="5833" max="5834" width="11" style="231" customWidth="1"/>
    <col min="5835" max="5838" width="10.7109375" style="231" customWidth="1"/>
    <col min="5839" max="6083" width="9" style="231"/>
    <col min="6084" max="6084" width="25.85546875" style="231" customWidth="1"/>
    <col min="6085" max="6085" width="12.5703125" style="231" customWidth="1"/>
    <col min="6086" max="6086" width="10.5703125" style="231" customWidth="1"/>
    <col min="6087" max="6087" width="12.5703125" style="231" customWidth="1"/>
    <col min="6088" max="6088" width="10.5703125" style="231" customWidth="1"/>
    <col min="6089" max="6090" width="11" style="231" customWidth="1"/>
    <col min="6091" max="6094" width="10.7109375" style="231" customWidth="1"/>
    <col min="6095" max="6339" width="9" style="231"/>
    <col min="6340" max="6340" width="25.85546875" style="231" customWidth="1"/>
    <col min="6341" max="6341" width="12.5703125" style="231" customWidth="1"/>
    <col min="6342" max="6342" width="10.5703125" style="231" customWidth="1"/>
    <col min="6343" max="6343" width="12.5703125" style="231" customWidth="1"/>
    <col min="6344" max="6344" width="10.5703125" style="231" customWidth="1"/>
    <col min="6345" max="6346" width="11" style="231" customWidth="1"/>
    <col min="6347" max="6350" width="10.7109375" style="231" customWidth="1"/>
    <col min="6351" max="6595" width="9" style="231"/>
    <col min="6596" max="6596" width="25.85546875" style="231" customWidth="1"/>
    <col min="6597" max="6597" width="12.5703125" style="231" customWidth="1"/>
    <col min="6598" max="6598" width="10.5703125" style="231" customWidth="1"/>
    <col min="6599" max="6599" width="12.5703125" style="231" customWidth="1"/>
    <col min="6600" max="6600" width="10.5703125" style="231" customWidth="1"/>
    <col min="6601" max="6602" width="11" style="231" customWidth="1"/>
    <col min="6603" max="6606" width="10.7109375" style="231" customWidth="1"/>
    <col min="6607" max="6851" width="9" style="231"/>
    <col min="6852" max="6852" width="25.85546875" style="231" customWidth="1"/>
    <col min="6853" max="6853" width="12.5703125" style="231" customWidth="1"/>
    <col min="6854" max="6854" width="10.5703125" style="231" customWidth="1"/>
    <col min="6855" max="6855" width="12.5703125" style="231" customWidth="1"/>
    <col min="6856" max="6856" width="10.5703125" style="231" customWidth="1"/>
    <col min="6857" max="6858" width="11" style="231" customWidth="1"/>
    <col min="6859" max="6862" width="10.7109375" style="231" customWidth="1"/>
    <col min="6863" max="7107" width="9" style="231"/>
    <col min="7108" max="7108" width="25.85546875" style="231" customWidth="1"/>
    <col min="7109" max="7109" width="12.5703125" style="231" customWidth="1"/>
    <col min="7110" max="7110" width="10.5703125" style="231" customWidth="1"/>
    <col min="7111" max="7111" width="12.5703125" style="231" customWidth="1"/>
    <col min="7112" max="7112" width="10.5703125" style="231" customWidth="1"/>
    <col min="7113" max="7114" width="11" style="231" customWidth="1"/>
    <col min="7115" max="7118" width="10.7109375" style="231" customWidth="1"/>
    <col min="7119" max="7363" width="9" style="231"/>
    <col min="7364" max="7364" width="25.85546875" style="231" customWidth="1"/>
    <col min="7365" max="7365" width="12.5703125" style="231" customWidth="1"/>
    <col min="7366" max="7366" width="10.5703125" style="231" customWidth="1"/>
    <col min="7367" max="7367" width="12.5703125" style="231" customWidth="1"/>
    <col min="7368" max="7368" width="10.5703125" style="231" customWidth="1"/>
    <col min="7369" max="7370" width="11" style="231" customWidth="1"/>
    <col min="7371" max="7374" width="10.7109375" style="231" customWidth="1"/>
    <col min="7375" max="7619" width="9" style="231"/>
    <col min="7620" max="7620" width="25.85546875" style="231" customWidth="1"/>
    <col min="7621" max="7621" width="12.5703125" style="231" customWidth="1"/>
    <col min="7622" max="7622" width="10.5703125" style="231" customWidth="1"/>
    <col min="7623" max="7623" width="12.5703125" style="231" customWidth="1"/>
    <col min="7624" max="7624" width="10.5703125" style="231" customWidth="1"/>
    <col min="7625" max="7626" width="11" style="231" customWidth="1"/>
    <col min="7627" max="7630" width="10.7109375" style="231" customWidth="1"/>
    <col min="7631" max="7875" width="9" style="231"/>
    <col min="7876" max="7876" width="25.85546875" style="231" customWidth="1"/>
    <col min="7877" max="7877" width="12.5703125" style="231" customWidth="1"/>
    <col min="7878" max="7878" width="10.5703125" style="231" customWidth="1"/>
    <col min="7879" max="7879" width="12.5703125" style="231" customWidth="1"/>
    <col min="7880" max="7880" width="10.5703125" style="231" customWidth="1"/>
    <col min="7881" max="7882" width="11" style="231" customWidth="1"/>
    <col min="7883" max="7886" width="10.7109375" style="231" customWidth="1"/>
    <col min="7887" max="8131" width="9" style="231"/>
    <col min="8132" max="8132" width="25.85546875" style="231" customWidth="1"/>
    <col min="8133" max="8133" width="12.5703125" style="231" customWidth="1"/>
    <col min="8134" max="8134" width="10.5703125" style="231" customWidth="1"/>
    <col min="8135" max="8135" width="12.5703125" style="231" customWidth="1"/>
    <col min="8136" max="8136" width="10.5703125" style="231" customWidth="1"/>
    <col min="8137" max="8138" width="11" style="231" customWidth="1"/>
    <col min="8139" max="8142" width="10.7109375" style="231" customWidth="1"/>
    <col min="8143" max="8387" width="9" style="231"/>
    <col min="8388" max="8388" width="25.85546875" style="231" customWidth="1"/>
    <col min="8389" max="8389" width="12.5703125" style="231" customWidth="1"/>
    <col min="8390" max="8390" width="10.5703125" style="231" customWidth="1"/>
    <col min="8391" max="8391" width="12.5703125" style="231" customWidth="1"/>
    <col min="8392" max="8392" width="10.5703125" style="231" customWidth="1"/>
    <col min="8393" max="8394" width="11" style="231" customWidth="1"/>
    <col min="8395" max="8398" width="10.7109375" style="231" customWidth="1"/>
    <col min="8399" max="8643" width="9" style="231"/>
    <col min="8644" max="8644" width="25.85546875" style="231" customWidth="1"/>
    <col min="8645" max="8645" width="12.5703125" style="231" customWidth="1"/>
    <col min="8646" max="8646" width="10.5703125" style="231" customWidth="1"/>
    <col min="8647" max="8647" width="12.5703125" style="231" customWidth="1"/>
    <col min="8648" max="8648" width="10.5703125" style="231" customWidth="1"/>
    <col min="8649" max="8650" width="11" style="231" customWidth="1"/>
    <col min="8651" max="8654" width="10.7109375" style="231" customWidth="1"/>
    <col min="8655" max="8899" width="9" style="231"/>
    <col min="8900" max="8900" width="25.85546875" style="231" customWidth="1"/>
    <col min="8901" max="8901" width="12.5703125" style="231" customWidth="1"/>
    <col min="8902" max="8902" width="10.5703125" style="231" customWidth="1"/>
    <col min="8903" max="8903" width="12.5703125" style="231" customWidth="1"/>
    <col min="8904" max="8904" width="10.5703125" style="231" customWidth="1"/>
    <col min="8905" max="8906" width="11" style="231" customWidth="1"/>
    <col min="8907" max="8910" width="10.7109375" style="231" customWidth="1"/>
    <col min="8911" max="9155" width="9" style="231"/>
    <col min="9156" max="9156" width="25.85546875" style="231" customWidth="1"/>
    <col min="9157" max="9157" width="12.5703125" style="231" customWidth="1"/>
    <col min="9158" max="9158" width="10.5703125" style="231" customWidth="1"/>
    <col min="9159" max="9159" width="12.5703125" style="231" customWidth="1"/>
    <col min="9160" max="9160" width="10.5703125" style="231" customWidth="1"/>
    <col min="9161" max="9162" width="11" style="231" customWidth="1"/>
    <col min="9163" max="9166" width="10.7109375" style="231" customWidth="1"/>
    <col min="9167" max="9411" width="9" style="231"/>
    <col min="9412" max="9412" width="25.85546875" style="231" customWidth="1"/>
    <col min="9413" max="9413" width="12.5703125" style="231" customWidth="1"/>
    <col min="9414" max="9414" width="10.5703125" style="231" customWidth="1"/>
    <col min="9415" max="9415" width="12.5703125" style="231" customWidth="1"/>
    <col min="9416" max="9416" width="10.5703125" style="231" customWidth="1"/>
    <col min="9417" max="9418" width="11" style="231" customWidth="1"/>
    <col min="9419" max="9422" width="10.7109375" style="231" customWidth="1"/>
    <col min="9423" max="9667" width="9" style="231"/>
    <col min="9668" max="9668" width="25.85546875" style="231" customWidth="1"/>
    <col min="9669" max="9669" width="12.5703125" style="231" customWidth="1"/>
    <col min="9670" max="9670" width="10.5703125" style="231" customWidth="1"/>
    <col min="9671" max="9671" width="12.5703125" style="231" customWidth="1"/>
    <col min="9672" max="9672" width="10.5703125" style="231" customWidth="1"/>
    <col min="9673" max="9674" width="11" style="231" customWidth="1"/>
    <col min="9675" max="9678" width="10.7109375" style="231" customWidth="1"/>
    <col min="9679" max="9923" width="9" style="231"/>
    <col min="9924" max="9924" width="25.85546875" style="231" customWidth="1"/>
    <col min="9925" max="9925" width="12.5703125" style="231" customWidth="1"/>
    <col min="9926" max="9926" width="10.5703125" style="231" customWidth="1"/>
    <col min="9927" max="9927" width="12.5703125" style="231" customWidth="1"/>
    <col min="9928" max="9928" width="10.5703125" style="231" customWidth="1"/>
    <col min="9929" max="9930" width="11" style="231" customWidth="1"/>
    <col min="9931" max="9934" width="10.7109375" style="231" customWidth="1"/>
    <col min="9935" max="10179" width="9" style="231"/>
    <col min="10180" max="10180" width="25.85546875" style="231" customWidth="1"/>
    <col min="10181" max="10181" width="12.5703125" style="231" customWidth="1"/>
    <col min="10182" max="10182" width="10.5703125" style="231" customWidth="1"/>
    <col min="10183" max="10183" width="12.5703125" style="231" customWidth="1"/>
    <col min="10184" max="10184" width="10.5703125" style="231" customWidth="1"/>
    <col min="10185" max="10186" width="11" style="231" customWidth="1"/>
    <col min="10187" max="10190" width="10.7109375" style="231" customWidth="1"/>
    <col min="10191" max="10435" width="9" style="231"/>
    <col min="10436" max="10436" width="25.85546875" style="231" customWidth="1"/>
    <col min="10437" max="10437" width="12.5703125" style="231" customWidth="1"/>
    <col min="10438" max="10438" width="10.5703125" style="231" customWidth="1"/>
    <col min="10439" max="10439" width="12.5703125" style="231" customWidth="1"/>
    <col min="10440" max="10440" width="10.5703125" style="231" customWidth="1"/>
    <col min="10441" max="10442" width="11" style="231" customWidth="1"/>
    <col min="10443" max="10446" width="10.7109375" style="231" customWidth="1"/>
    <col min="10447" max="10691" width="9" style="231"/>
    <col min="10692" max="10692" width="25.85546875" style="231" customWidth="1"/>
    <col min="10693" max="10693" width="12.5703125" style="231" customWidth="1"/>
    <col min="10694" max="10694" width="10.5703125" style="231" customWidth="1"/>
    <col min="10695" max="10695" width="12.5703125" style="231" customWidth="1"/>
    <col min="10696" max="10696" width="10.5703125" style="231" customWidth="1"/>
    <col min="10697" max="10698" width="11" style="231" customWidth="1"/>
    <col min="10699" max="10702" width="10.7109375" style="231" customWidth="1"/>
    <col min="10703" max="10947" width="9" style="231"/>
    <col min="10948" max="10948" width="25.85546875" style="231" customWidth="1"/>
    <col min="10949" max="10949" width="12.5703125" style="231" customWidth="1"/>
    <col min="10950" max="10950" width="10.5703125" style="231" customWidth="1"/>
    <col min="10951" max="10951" width="12.5703125" style="231" customWidth="1"/>
    <col min="10952" max="10952" width="10.5703125" style="231" customWidth="1"/>
    <col min="10953" max="10954" width="11" style="231" customWidth="1"/>
    <col min="10955" max="10958" width="10.7109375" style="231" customWidth="1"/>
    <col min="10959" max="11203" width="9" style="231"/>
    <col min="11204" max="11204" width="25.85546875" style="231" customWidth="1"/>
    <col min="11205" max="11205" width="12.5703125" style="231" customWidth="1"/>
    <col min="11206" max="11206" width="10.5703125" style="231" customWidth="1"/>
    <col min="11207" max="11207" width="12.5703125" style="231" customWidth="1"/>
    <col min="11208" max="11208" width="10.5703125" style="231" customWidth="1"/>
    <col min="11209" max="11210" width="11" style="231" customWidth="1"/>
    <col min="11211" max="11214" width="10.7109375" style="231" customWidth="1"/>
    <col min="11215" max="11459" width="9" style="231"/>
    <col min="11460" max="11460" width="25.85546875" style="231" customWidth="1"/>
    <col min="11461" max="11461" width="12.5703125" style="231" customWidth="1"/>
    <col min="11462" max="11462" width="10.5703125" style="231" customWidth="1"/>
    <col min="11463" max="11463" width="12.5703125" style="231" customWidth="1"/>
    <col min="11464" max="11464" width="10.5703125" style="231" customWidth="1"/>
    <col min="11465" max="11466" width="11" style="231" customWidth="1"/>
    <col min="11467" max="11470" width="10.7109375" style="231" customWidth="1"/>
    <col min="11471" max="11715" width="9" style="231"/>
    <col min="11716" max="11716" width="25.85546875" style="231" customWidth="1"/>
    <col min="11717" max="11717" width="12.5703125" style="231" customWidth="1"/>
    <col min="11718" max="11718" width="10.5703125" style="231" customWidth="1"/>
    <col min="11719" max="11719" width="12.5703125" style="231" customWidth="1"/>
    <col min="11720" max="11720" width="10.5703125" style="231" customWidth="1"/>
    <col min="11721" max="11722" width="11" style="231" customWidth="1"/>
    <col min="11723" max="11726" width="10.7109375" style="231" customWidth="1"/>
    <col min="11727" max="11971" width="9" style="231"/>
    <col min="11972" max="11972" width="25.85546875" style="231" customWidth="1"/>
    <col min="11973" max="11973" width="12.5703125" style="231" customWidth="1"/>
    <col min="11974" max="11974" width="10.5703125" style="231" customWidth="1"/>
    <col min="11975" max="11975" width="12.5703125" style="231" customWidth="1"/>
    <col min="11976" max="11976" width="10.5703125" style="231" customWidth="1"/>
    <col min="11977" max="11978" width="11" style="231" customWidth="1"/>
    <col min="11979" max="11982" width="10.7109375" style="231" customWidth="1"/>
    <col min="11983" max="12227" width="9" style="231"/>
    <col min="12228" max="12228" width="25.85546875" style="231" customWidth="1"/>
    <col min="12229" max="12229" width="12.5703125" style="231" customWidth="1"/>
    <col min="12230" max="12230" width="10.5703125" style="231" customWidth="1"/>
    <col min="12231" max="12231" width="12.5703125" style="231" customWidth="1"/>
    <col min="12232" max="12232" width="10.5703125" style="231" customWidth="1"/>
    <col min="12233" max="12234" width="11" style="231" customWidth="1"/>
    <col min="12235" max="12238" width="10.7109375" style="231" customWidth="1"/>
    <col min="12239" max="12483" width="9" style="231"/>
    <col min="12484" max="12484" width="25.85546875" style="231" customWidth="1"/>
    <col min="12485" max="12485" width="12.5703125" style="231" customWidth="1"/>
    <col min="12486" max="12486" width="10.5703125" style="231" customWidth="1"/>
    <col min="12487" max="12487" width="12.5703125" style="231" customWidth="1"/>
    <col min="12488" max="12488" width="10.5703125" style="231" customWidth="1"/>
    <col min="12489" max="12490" width="11" style="231" customWidth="1"/>
    <col min="12491" max="12494" width="10.7109375" style="231" customWidth="1"/>
    <col min="12495" max="12739" width="9" style="231"/>
    <col min="12740" max="12740" width="25.85546875" style="231" customWidth="1"/>
    <col min="12741" max="12741" width="12.5703125" style="231" customWidth="1"/>
    <col min="12742" max="12742" width="10.5703125" style="231" customWidth="1"/>
    <col min="12743" max="12743" width="12.5703125" style="231" customWidth="1"/>
    <col min="12744" max="12744" width="10.5703125" style="231" customWidth="1"/>
    <col min="12745" max="12746" width="11" style="231" customWidth="1"/>
    <col min="12747" max="12750" width="10.7109375" style="231" customWidth="1"/>
    <col min="12751" max="12995" width="9" style="231"/>
    <col min="12996" max="12996" width="25.85546875" style="231" customWidth="1"/>
    <col min="12997" max="12997" width="12.5703125" style="231" customWidth="1"/>
    <col min="12998" max="12998" width="10.5703125" style="231" customWidth="1"/>
    <col min="12999" max="12999" width="12.5703125" style="231" customWidth="1"/>
    <col min="13000" max="13000" width="10.5703125" style="231" customWidth="1"/>
    <col min="13001" max="13002" width="11" style="231" customWidth="1"/>
    <col min="13003" max="13006" width="10.7109375" style="231" customWidth="1"/>
    <col min="13007" max="13251" width="9" style="231"/>
    <col min="13252" max="13252" width="25.85546875" style="231" customWidth="1"/>
    <col min="13253" max="13253" width="12.5703125" style="231" customWidth="1"/>
    <col min="13254" max="13254" width="10.5703125" style="231" customWidth="1"/>
    <col min="13255" max="13255" width="12.5703125" style="231" customWidth="1"/>
    <col min="13256" max="13256" width="10.5703125" style="231" customWidth="1"/>
    <col min="13257" max="13258" width="11" style="231" customWidth="1"/>
    <col min="13259" max="13262" width="10.7109375" style="231" customWidth="1"/>
    <col min="13263" max="13507" width="9" style="231"/>
    <col min="13508" max="13508" width="25.85546875" style="231" customWidth="1"/>
    <col min="13509" max="13509" width="12.5703125" style="231" customWidth="1"/>
    <col min="13510" max="13510" width="10.5703125" style="231" customWidth="1"/>
    <col min="13511" max="13511" width="12.5703125" style="231" customWidth="1"/>
    <col min="13512" max="13512" width="10.5703125" style="231" customWidth="1"/>
    <col min="13513" max="13514" width="11" style="231" customWidth="1"/>
    <col min="13515" max="13518" width="10.7109375" style="231" customWidth="1"/>
    <col min="13519" max="13763" width="9" style="231"/>
    <col min="13764" max="13764" width="25.85546875" style="231" customWidth="1"/>
    <col min="13765" max="13765" width="12.5703125" style="231" customWidth="1"/>
    <col min="13766" max="13766" width="10.5703125" style="231" customWidth="1"/>
    <col min="13767" max="13767" width="12.5703125" style="231" customWidth="1"/>
    <col min="13768" max="13768" width="10.5703125" style="231" customWidth="1"/>
    <col min="13769" max="13770" width="11" style="231" customWidth="1"/>
    <col min="13771" max="13774" width="10.7109375" style="231" customWidth="1"/>
    <col min="13775" max="14019" width="9" style="231"/>
    <col min="14020" max="14020" width="25.85546875" style="231" customWidth="1"/>
    <col min="14021" max="14021" width="12.5703125" style="231" customWidth="1"/>
    <col min="14022" max="14022" width="10.5703125" style="231" customWidth="1"/>
    <col min="14023" max="14023" width="12.5703125" style="231" customWidth="1"/>
    <col min="14024" max="14024" width="10.5703125" style="231" customWidth="1"/>
    <col min="14025" max="14026" width="11" style="231" customWidth="1"/>
    <col min="14027" max="14030" width="10.7109375" style="231" customWidth="1"/>
    <col min="14031" max="14275" width="9" style="231"/>
    <col min="14276" max="14276" width="25.85546875" style="231" customWidth="1"/>
    <col min="14277" max="14277" width="12.5703125" style="231" customWidth="1"/>
    <col min="14278" max="14278" width="10.5703125" style="231" customWidth="1"/>
    <col min="14279" max="14279" width="12.5703125" style="231" customWidth="1"/>
    <col min="14280" max="14280" width="10.5703125" style="231" customWidth="1"/>
    <col min="14281" max="14282" width="11" style="231" customWidth="1"/>
    <col min="14283" max="14286" width="10.7109375" style="231" customWidth="1"/>
    <col min="14287" max="14531" width="9" style="231"/>
    <col min="14532" max="14532" width="25.85546875" style="231" customWidth="1"/>
    <col min="14533" max="14533" width="12.5703125" style="231" customWidth="1"/>
    <col min="14534" max="14534" width="10.5703125" style="231" customWidth="1"/>
    <col min="14535" max="14535" width="12.5703125" style="231" customWidth="1"/>
    <col min="14536" max="14536" width="10.5703125" style="231" customWidth="1"/>
    <col min="14537" max="14538" width="11" style="231" customWidth="1"/>
    <col min="14539" max="14542" width="10.7109375" style="231" customWidth="1"/>
    <col min="14543" max="14787" width="9" style="231"/>
    <col min="14788" max="14788" width="25.85546875" style="231" customWidth="1"/>
    <col min="14789" max="14789" width="12.5703125" style="231" customWidth="1"/>
    <col min="14790" max="14790" width="10.5703125" style="231" customWidth="1"/>
    <col min="14791" max="14791" width="12.5703125" style="231" customWidth="1"/>
    <col min="14792" max="14792" width="10.5703125" style="231" customWidth="1"/>
    <col min="14793" max="14794" width="11" style="231" customWidth="1"/>
    <col min="14795" max="14798" width="10.7109375" style="231" customWidth="1"/>
    <col min="14799" max="15043" width="9" style="231"/>
    <col min="15044" max="15044" width="25.85546875" style="231" customWidth="1"/>
    <col min="15045" max="15045" width="12.5703125" style="231" customWidth="1"/>
    <col min="15046" max="15046" width="10.5703125" style="231" customWidth="1"/>
    <col min="15047" max="15047" width="12.5703125" style="231" customWidth="1"/>
    <col min="15048" max="15048" width="10.5703125" style="231" customWidth="1"/>
    <col min="15049" max="15050" width="11" style="231" customWidth="1"/>
    <col min="15051" max="15054" width="10.7109375" style="231" customWidth="1"/>
    <col min="15055" max="15299" width="9" style="231"/>
    <col min="15300" max="15300" width="25.85546875" style="231" customWidth="1"/>
    <col min="15301" max="15301" width="12.5703125" style="231" customWidth="1"/>
    <col min="15302" max="15302" width="10.5703125" style="231" customWidth="1"/>
    <col min="15303" max="15303" width="12.5703125" style="231" customWidth="1"/>
    <col min="15304" max="15304" width="10.5703125" style="231" customWidth="1"/>
    <col min="15305" max="15306" width="11" style="231" customWidth="1"/>
    <col min="15307" max="15310" width="10.7109375" style="231" customWidth="1"/>
    <col min="15311" max="15555" width="9" style="231"/>
    <col min="15556" max="15556" width="25.85546875" style="231" customWidth="1"/>
    <col min="15557" max="15557" width="12.5703125" style="231" customWidth="1"/>
    <col min="15558" max="15558" width="10.5703125" style="231" customWidth="1"/>
    <col min="15559" max="15559" width="12.5703125" style="231" customWidth="1"/>
    <col min="15560" max="15560" width="10.5703125" style="231" customWidth="1"/>
    <col min="15561" max="15562" width="11" style="231" customWidth="1"/>
    <col min="15563" max="15566" width="10.7109375" style="231" customWidth="1"/>
    <col min="15567" max="15811" width="9" style="231"/>
    <col min="15812" max="15812" width="25.85546875" style="231" customWidth="1"/>
    <col min="15813" max="15813" width="12.5703125" style="231" customWidth="1"/>
    <col min="15814" max="15814" width="10.5703125" style="231" customWidth="1"/>
    <col min="15815" max="15815" width="12.5703125" style="231" customWidth="1"/>
    <col min="15816" max="15816" width="10.5703125" style="231" customWidth="1"/>
    <col min="15817" max="15818" width="11" style="231" customWidth="1"/>
    <col min="15819" max="15822" width="10.7109375" style="231" customWidth="1"/>
    <col min="15823" max="16067" width="9" style="231"/>
    <col min="16068" max="16068" width="25.85546875" style="231" customWidth="1"/>
    <col min="16069" max="16069" width="12.5703125" style="231" customWidth="1"/>
    <col min="16070" max="16070" width="10.5703125" style="231" customWidth="1"/>
    <col min="16071" max="16071" width="12.5703125" style="231" customWidth="1"/>
    <col min="16072" max="16072" width="10.5703125" style="231" customWidth="1"/>
    <col min="16073" max="16074" width="11" style="231" customWidth="1"/>
    <col min="16075" max="16078" width="10.7109375" style="231" customWidth="1"/>
    <col min="16079" max="16384" width="9" style="231"/>
  </cols>
  <sheetData>
    <row r="1" spans="1:11" ht="23.25">
      <c r="A1" s="257"/>
      <c r="B1" s="258"/>
      <c r="C1" s="258"/>
      <c r="D1" s="257"/>
      <c r="E1" s="257"/>
      <c r="F1" s="257"/>
      <c r="G1" s="257"/>
      <c r="H1" s="257"/>
      <c r="I1" s="259"/>
      <c r="K1" s="260" t="s">
        <v>295</v>
      </c>
    </row>
    <row r="2" spans="1:11" ht="24.95" customHeight="1">
      <c r="A2" s="1373" t="s">
        <v>296</v>
      </c>
      <c r="B2" s="1374"/>
      <c r="C2" s="1374"/>
      <c r="D2" s="1374"/>
      <c r="E2" s="1374"/>
      <c r="F2" s="1374"/>
      <c r="G2" s="1374"/>
      <c r="H2" s="1374"/>
      <c r="I2" s="1374"/>
      <c r="J2" s="1374"/>
      <c r="K2" s="1374"/>
    </row>
    <row r="3" spans="1:11" ht="20.100000000000001" customHeight="1">
      <c r="A3" s="1375" t="s">
        <v>218</v>
      </c>
      <c r="B3" s="1376"/>
      <c r="C3" s="1376"/>
      <c r="D3" s="1376"/>
      <c r="E3" s="1376"/>
      <c r="F3" s="1376"/>
      <c r="G3" s="1376"/>
      <c r="H3" s="1376"/>
      <c r="I3" s="1376"/>
      <c r="J3" s="1376"/>
      <c r="K3" s="1376"/>
    </row>
    <row r="4" spans="1:11">
      <c r="A4" s="257"/>
      <c r="B4" s="257"/>
      <c r="C4" s="257"/>
      <c r="D4" s="257"/>
      <c r="E4" s="257"/>
      <c r="F4" s="257"/>
      <c r="G4" s="257"/>
      <c r="H4" s="257"/>
      <c r="I4" s="257"/>
    </row>
    <row r="5" spans="1:11" ht="15" thickBot="1">
      <c r="A5" s="257"/>
      <c r="B5" s="257"/>
      <c r="C5" s="257"/>
      <c r="D5" s="257"/>
      <c r="E5" s="257"/>
      <c r="F5" s="257"/>
      <c r="G5" s="257"/>
      <c r="H5" s="257"/>
      <c r="I5" s="257"/>
    </row>
    <row r="6" spans="1:11" ht="50.1" customHeight="1" thickTop="1">
      <c r="A6" s="1377" t="s">
        <v>297</v>
      </c>
      <c r="B6" s="1380" t="s">
        <v>298</v>
      </c>
      <c r="C6" s="1381"/>
      <c r="D6" s="1382"/>
      <c r="E6" s="1382"/>
      <c r="F6" s="1382"/>
      <c r="G6" s="1383"/>
      <c r="H6" s="1384" t="s">
        <v>299</v>
      </c>
      <c r="I6" s="1385"/>
      <c r="J6" s="1386"/>
      <c r="K6" s="1387"/>
    </row>
    <row r="7" spans="1:11" ht="45" customHeight="1">
      <c r="A7" s="1378"/>
      <c r="B7" s="1388" t="s">
        <v>423</v>
      </c>
      <c r="C7" s="1389"/>
      <c r="D7" s="1390" t="s">
        <v>424</v>
      </c>
      <c r="E7" s="1391"/>
      <c r="F7" s="1392" t="s">
        <v>83</v>
      </c>
      <c r="G7" s="1393"/>
      <c r="H7" s="963" t="s">
        <v>824</v>
      </c>
      <c r="I7" s="962" t="s">
        <v>823</v>
      </c>
      <c r="J7" s="1394" t="s">
        <v>841</v>
      </c>
      <c r="K7" s="1395"/>
    </row>
    <row r="8" spans="1:11" ht="39.950000000000003" customHeight="1" thickBot="1">
      <c r="A8" s="1379"/>
      <c r="B8" s="957" t="s">
        <v>230</v>
      </c>
      <c r="C8" s="961" t="s">
        <v>300</v>
      </c>
      <c r="D8" s="956" t="s">
        <v>230</v>
      </c>
      <c r="E8" s="960" t="s">
        <v>300</v>
      </c>
      <c r="F8" s="959" t="s">
        <v>228</v>
      </c>
      <c r="G8" s="958" t="s">
        <v>301</v>
      </c>
      <c r="H8" s="957" t="s">
        <v>302</v>
      </c>
      <c r="I8" s="956" t="s">
        <v>302</v>
      </c>
      <c r="J8" s="955" t="s">
        <v>252</v>
      </c>
      <c r="K8" s="954" t="s">
        <v>213</v>
      </c>
    </row>
    <row r="9" spans="1:11" ht="24.95" customHeight="1" thickTop="1">
      <c r="A9" s="953" t="s">
        <v>303</v>
      </c>
      <c r="B9" s="952">
        <v>17675</v>
      </c>
      <c r="C9" s="317">
        <v>72.429619309101341</v>
      </c>
      <c r="D9" s="951">
        <v>17826</v>
      </c>
      <c r="E9" s="317">
        <v>72.750275476472268</v>
      </c>
      <c r="F9" s="318">
        <v>100.9</v>
      </c>
      <c r="G9" s="947">
        <v>99.213372664700103</v>
      </c>
      <c r="H9" s="319">
        <v>783.2</v>
      </c>
      <c r="I9" s="318">
        <v>782</v>
      </c>
      <c r="J9" s="320">
        <v>-1.2</v>
      </c>
      <c r="K9" s="366">
        <v>-0.20000000000000284</v>
      </c>
    </row>
    <row r="10" spans="1:11" ht="24.95" customHeight="1">
      <c r="A10" s="950" t="s">
        <v>304</v>
      </c>
      <c r="B10" s="949">
        <v>22105</v>
      </c>
      <c r="C10" s="317">
        <v>90.583125025611608</v>
      </c>
      <c r="D10" s="948">
        <v>22013</v>
      </c>
      <c r="E10" s="317">
        <v>89.837979022976782</v>
      </c>
      <c r="F10" s="318">
        <v>99.6</v>
      </c>
      <c r="G10" s="947">
        <v>97.935103244837748</v>
      </c>
      <c r="H10" s="321">
        <v>486.1</v>
      </c>
      <c r="I10" s="322">
        <v>462.9</v>
      </c>
      <c r="J10" s="323">
        <v>-23.2</v>
      </c>
      <c r="K10" s="366">
        <v>-4.7999999999999972</v>
      </c>
    </row>
    <row r="11" spans="1:11" ht="24.95" customHeight="1">
      <c r="A11" s="950" t="s">
        <v>305</v>
      </c>
      <c r="B11" s="949">
        <v>23501</v>
      </c>
      <c r="C11" s="317">
        <v>96.303733147563818</v>
      </c>
      <c r="D11" s="948">
        <v>23532</v>
      </c>
      <c r="E11" s="317">
        <v>96.037219932253194</v>
      </c>
      <c r="F11" s="318">
        <v>100.1</v>
      </c>
      <c r="G11" s="947">
        <v>98.426745329400191</v>
      </c>
      <c r="H11" s="321">
        <v>400.7</v>
      </c>
      <c r="I11" s="322">
        <v>396.4</v>
      </c>
      <c r="J11" s="323">
        <v>-4.3</v>
      </c>
      <c r="K11" s="366">
        <v>-1.0999999999999943</v>
      </c>
    </row>
    <row r="12" spans="1:11" ht="24.95" customHeight="1">
      <c r="A12" s="950" t="s">
        <v>306</v>
      </c>
      <c r="B12" s="949">
        <v>25357</v>
      </c>
      <c r="C12" s="317">
        <v>103.90935540712208</v>
      </c>
      <c r="D12" s="948">
        <v>25222</v>
      </c>
      <c r="E12" s="317">
        <v>102.93433457127699</v>
      </c>
      <c r="F12" s="318">
        <v>99.5</v>
      </c>
      <c r="G12" s="947">
        <v>97.836774827925268</v>
      </c>
      <c r="H12" s="321">
        <v>498.5</v>
      </c>
      <c r="I12" s="322">
        <v>502.8</v>
      </c>
      <c r="J12" s="323">
        <v>4.3</v>
      </c>
      <c r="K12" s="366">
        <v>0.90000000000000568</v>
      </c>
    </row>
    <row r="13" spans="1:11" ht="24.95" customHeight="1">
      <c r="A13" s="950" t="s">
        <v>307</v>
      </c>
      <c r="B13" s="949">
        <v>26680</v>
      </c>
      <c r="C13" s="317">
        <v>109.33081998114986</v>
      </c>
      <c r="D13" s="948">
        <v>27035</v>
      </c>
      <c r="E13" s="317">
        <v>110.33342855976819</v>
      </c>
      <c r="F13" s="318">
        <v>101.3</v>
      </c>
      <c r="G13" s="947">
        <v>99.606686332350051</v>
      </c>
      <c r="H13" s="321">
        <v>352.3</v>
      </c>
      <c r="I13" s="322">
        <v>354.2</v>
      </c>
      <c r="J13" s="323">
        <v>2</v>
      </c>
      <c r="K13" s="366">
        <v>0.59999999999999432</v>
      </c>
    </row>
    <row r="14" spans="1:11" ht="24.95" customHeight="1">
      <c r="A14" s="950" t="s">
        <v>308</v>
      </c>
      <c r="B14" s="949">
        <v>27269</v>
      </c>
      <c r="C14" s="317">
        <v>111.74445764864976</v>
      </c>
      <c r="D14" s="948">
        <v>27562</v>
      </c>
      <c r="E14" s="317">
        <v>112.48418560992532</v>
      </c>
      <c r="F14" s="318">
        <v>101.1</v>
      </c>
      <c r="G14" s="947">
        <v>99.410029498525063</v>
      </c>
      <c r="H14" s="321">
        <v>344.5</v>
      </c>
      <c r="I14" s="322">
        <v>328.6</v>
      </c>
      <c r="J14" s="323">
        <v>-15.9</v>
      </c>
      <c r="K14" s="366">
        <v>-4.5999999999999943</v>
      </c>
    </row>
    <row r="15" spans="1:11" ht="24.95" customHeight="1" thickBot="1">
      <c r="A15" s="946" t="s">
        <v>309</v>
      </c>
      <c r="B15" s="945">
        <v>29530</v>
      </c>
      <c r="C15" s="324">
        <v>121.0097119206655</v>
      </c>
      <c r="D15" s="944">
        <v>29623</v>
      </c>
      <c r="E15" s="324">
        <v>120.89540056319635</v>
      </c>
      <c r="F15" s="325">
        <v>100.3</v>
      </c>
      <c r="G15" s="943">
        <v>98.623402163225165</v>
      </c>
      <c r="H15" s="326">
        <v>874.1</v>
      </c>
      <c r="I15" s="327">
        <v>878.4</v>
      </c>
      <c r="J15" s="328">
        <v>4.3</v>
      </c>
      <c r="K15" s="367">
        <v>0.5</v>
      </c>
    </row>
    <row r="16" spans="1:11" ht="24.95" customHeight="1" thickTop="1" thickBot="1">
      <c r="A16" s="942" t="s">
        <v>310</v>
      </c>
      <c r="B16" s="941">
        <v>24403</v>
      </c>
      <c r="C16" s="329">
        <v>100</v>
      </c>
      <c r="D16" s="940">
        <v>24503</v>
      </c>
      <c r="E16" s="329">
        <v>100</v>
      </c>
      <c r="F16" s="330">
        <v>100.4</v>
      </c>
      <c r="G16" s="939">
        <v>98.7</v>
      </c>
      <c r="H16" s="331">
        <v>3739.4</v>
      </c>
      <c r="I16" s="330">
        <v>3705.3</v>
      </c>
      <c r="J16" s="332">
        <v>-34.1</v>
      </c>
      <c r="K16" s="368">
        <v>-0.90000000000000568</v>
      </c>
    </row>
    <row r="17" spans="1:11" ht="12.75" customHeight="1" thickTop="1">
      <c r="A17" s="261"/>
      <c r="B17" s="262"/>
      <c r="C17" s="262"/>
      <c r="D17" s="262"/>
      <c r="E17" s="262"/>
      <c r="F17" s="263"/>
      <c r="G17" s="333"/>
      <c r="H17" s="334"/>
      <c r="I17" s="334"/>
      <c r="J17" s="263"/>
      <c r="K17" s="264"/>
    </row>
    <row r="18" spans="1:11" ht="20.100000000000001" customHeight="1">
      <c r="A18" s="265" t="s">
        <v>822</v>
      </c>
      <c r="B18" s="257"/>
      <c r="C18" s="257"/>
      <c r="D18" s="257"/>
      <c r="E18" s="257"/>
      <c r="F18" s="257"/>
      <c r="G18" s="257"/>
      <c r="H18" s="257"/>
      <c r="I18" s="257"/>
      <c r="K18" s="266"/>
    </row>
    <row r="19" spans="1:11" ht="15" customHeight="1">
      <c r="A19" s="265"/>
      <c r="B19" s="257"/>
      <c r="C19" s="257"/>
      <c r="D19" s="257"/>
      <c r="E19" s="257"/>
      <c r="F19" s="257"/>
      <c r="G19" s="257"/>
      <c r="H19" s="257"/>
      <c r="I19" s="257"/>
    </row>
    <row r="20" spans="1:11" ht="15" customHeight="1">
      <c r="A20" s="267"/>
      <c r="B20" s="257"/>
      <c r="C20" s="257"/>
      <c r="D20" s="257"/>
      <c r="E20" s="257"/>
      <c r="F20" s="257"/>
      <c r="G20" s="257"/>
      <c r="H20" s="257"/>
      <c r="I20" s="268"/>
    </row>
    <row r="21" spans="1:11" ht="15" customHeight="1">
      <c r="A21" s="267"/>
      <c r="B21" s="257"/>
      <c r="C21" s="257"/>
      <c r="D21" s="257"/>
      <c r="E21" s="257"/>
      <c r="F21" s="257"/>
      <c r="G21" s="257"/>
      <c r="H21" s="257"/>
      <c r="I21" s="268"/>
    </row>
    <row r="22" spans="1:11" ht="15" customHeight="1">
      <c r="A22" s="223" t="s">
        <v>95</v>
      </c>
    </row>
  </sheetData>
  <mergeCells count="9">
    <mergeCell ref="A2:K2"/>
    <mergeCell ref="A3:K3"/>
    <mergeCell ref="A6:A8"/>
    <mergeCell ref="B6:G6"/>
    <mergeCell ref="H6:K6"/>
    <mergeCell ref="B7:C7"/>
    <mergeCell ref="D7:E7"/>
    <mergeCell ref="F7:G7"/>
    <mergeCell ref="J7:K7"/>
  </mergeCells>
  <printOptions horizontalCentered="1" verticalCentered="1"/>
  <pageMargins left="0.7" right="0.7" top="0.75" bottom="0.75" header="0.3" footer="0.3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44</vt:i4>
      </vt:variant>
      <vt:variant>
        <vt:lpstr>Pojmenované oblasti</vt:lpstr>
      </vt:variant>
      <vt:variant>
        <vt:i4>23</vt:i4>
      </vt:variant>
    </vt:vector>
  </HeadingPairs>
  <TitlesOfParts>
    <vt:vector size="67" baseType="lpstr">
      <vt:lpstr>Název</vt:lpstr>
      <vt:lpstr>Obsah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12a</vt:lpstr>
      <vt:lpstr>12b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25+26</vt:lpstr>
      <vt:lpstr>Výstupy ISPV</vt:lpstr>
      <vt:lpstr>Obsah ISPV</vt:lpstr>
      <vt:lpstr>CR-M6p</vt:lpstr>
      <vt:lpstr>Graf</vt:lpstr>
      <vt:lpstr>CR-M6z</vt:lpstr>
      <vt:lpstr>CR-M2k_prum</vt:lpstr>
      <vt:lpstr>CR-M2k</vt:lpstr>
      <vt:lpstr>CR-M7.1z</vt:lpstr>
      <vt:lpstr>CR-M6k_prum</vt:lpstr>
      <vt:lpstr>CR-M6k</vt:lpstr>
      <vt:lpstr>CR-M6.1z</vt:lpstr>
      <vt:lpstr>CR-M8.1k prum</vt:lpstr>
      <vt:lpstr>CR-M8.1k</vt:lpstr>
      <vt:lpstr>CR-M5z+</vt:lpstr>
      <vt:lpstr>MZS-M11z</vt:lpstr>
      <vt:lpstr>MZS-M12z</vt:lpstr>
      <vt:lpstr>'1'!Oblast_tisku</vt:lpstr>
      <vt:lpstr>'12a'!Oblast_tisku</vt:lpstr>
      <vt:lpstr>'12b'!Oblast_tisku</vt:lpstr>
      <vt:lpstr>'13'!Oblast_tisku</vt:lpstr>
      <vt:lpstr>'17'!Oblast_tisku</vt:lpstr>
      <vt:lpstr>'18'!Oblast_tisku</vt:lpstr>
      <vt:lpstr>'20'!Oblast_tisku</vt:lpstr>
      <vt:lpstr>'25+26'!Oblast_tisku</vt:lpstr>
      <vt:lpstr>'9'!Oblast_tisku</vt:lpstr>
      <vt:lpstr>'CR-M2k'!Oblast_tisku</vt:lpstr>
      <vt:lpstr>'CR-M2k_prum'!Oblast_tisku</vt:lpstr>
      <vt:lpstr>'CR-M5z+'!Oblast_tisku</vt:lpstr>
      <vt:lpstr>'CR-M6.1z'!Oblast_tisku</vt:lpstr>
      <vt:lpstr>'CR-M6k'!Oblast_tisku</vt:lpstr>
      <vt:lpstr>'CR-M6k_prum'!Oblast_tisku</vt:lpstr>
      <vt:lpstr>'CR-M6p'!Oblast_tisku</vt:lpstr>
      <vt:lpstr>'CR-M6z'!Oblast_tisku</vt:lpstr>
      <vt:lpstr>'CR-M7.1z'!Oblast_tisku</vt:lpstr>
      <vt:lpstr>'CR-M8.1k'!Oblast_tisku</vt:lpstr>
      <vt:lpstr>'CR-M8.1k prum'!Oblast_tisku</vt:lpstr>
      <vt:lpstr>'MZS-M11z'!Oblast_tisku</vt:lpstr>
      <vt:lpstr>'MZS-M12z'!Oblast_tisku</vt:lpstr>
      <vt:lpstr>Název!Oblast_tisku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Fajdová Hana Ing.</dc:creator>
  <cp:lastModifiedBy>Fajdová Hana Ing.</cp:lastModifiedBy>
  <cp:lastPrinted>2013-10-29T07:44:48Z</cp:lastPrinted>
  <dcterms:created xsi:type="dcterms:W3CDTF">2013-01-04T09:32:35Z</dcterms:created>
  <dcterms:modified xsi:type="dcterms:W3CDTF">2013-10-29T08:01:28Z</dcterms:modified>
</cp:coreProperties>
</file>